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375" windowWidth="15450" windowHeight="7260" tabRatio="953" firstSheet="2" activeTab="8"/>
  </bookViews>
  <sheets>
    <sheet name="Пр.1 Ист." sheetId="1" r:id="rId1"/>
    <sheet name="Пр.2 Дох." sheetId="2" r:id="rId2"/>
    <sheet name="Пр.3 ФП " sheetId="3" r:id="rId3"/>
    <sheet name="Пр.4 ГАД" sheetId="4" r:id="rId4"/>
    <sheet name="Пр.5 Раз.,Подразд" sheetId="5" r:id="rId5"/>
    <sheet name="Пр.6 по прогр.." sheetId="6" r:id="rId6"/>
    <sheet name="Пр.7 Р.П. ЦС. ВР" sheetId="7" r:id="rId7"/>
    <sheet name="Пр.8 Гл.расп." sheetId="8" r:id="rId8"/>
    <sheet name="Пр.9 Ведом" sheetId="9" r:id="rId9"/>
    <sheet name="Пр.10 Заимств." sheetId="10" r:id="rId10"/>
    <sheet name="Пр.12 ГАИ)" sheetId="11" r:id="rId11"/>
  </sheets>
  <definedNames>
    <definedName name="_xlnm._FilterDatabase" localSheetId="6" hidden="1">'Пр.7 Р.П. ЦС. ВР'!$A$12:$E$204</definedName>
    <definedName name="_xlnm._FilterDatabase" localSheetId="8" hidden="1">'Пр.9 Ведом'!$A$12:$F$205</definedName>
    <definedName name="_xlnm.Print_Titles" localSheetId="1">'Пр.2 Дох.'!$9:$10</definedName>
    <definedName name="_xlnm.Print_Titles" localSheetId="2">'Пр.3 ФП '!$9:$9</definedName>
    <definedName name="_xlnm.Print_Titles" localSheetId="4">'Пр.5 Раз.,Подразд'!$10:$11</definedName>
    <definedName name="_xlnm.Print_Area" localSheetId="9">'Пр.10 Заимств.'!$A$1:$E$17</definedName>
  </definedNames>
  <calcPr fullCalcOnLoad="1"/>
</workbook>
</file>

<file path=xl/sharedStrings.xml><?xml version="1.0" encoding="utf-8"?>
<sst xmlns="http://schemas.openxmlformats.org/spreadsheetml/2006/main" count="2095" uniqueCount="543">
  <si>
    <t>68 0 0000</t>
  </si>
  <si>
    <t>04 0 0000</t>
  </si>
  <si>
    <t>05 0 0000</t>
  </si>
  <si>
    <t>06 0 0000</t>
  </si>
  <si>
    <t>07 0 0000</t>
  </si>
  <si>
    <t>08 0 0000</t>
  </si>
  <si>
    <t>05 1 0000</t>
  </si>
  <si>
    <t>05 2 0000</t>
  </si>
  <si>
    <t>05 3 0000</t>
  </si>
  <si>
    <t>05 4 0000</t>
  </si>
  <si>
    <t>04 2 0000</t>
  </si>
  <si>
    <t>06 1 0000</t>
  </si>
  <si>
    <t>06 2 0000</t>
  </si>
  <si>
    <t>06 3 0000</t>
  </si>
  <si>
    <t>07 1 0000</t>
  </si>
  <si>
    <t>08 1 0000</t>
  </si>
  <si>
    <t>Всего расходов</t>
  </si>
  <si>
    <t>121</t>
  </si>
  <si>
    <t>0801</t>
  </si>
  <si>
    <t>Культура</t>
  </si>
  <si>
    <t>1101</t>
  </si>
  <si>
    <t>Физическая культура</t>
  </si>
  <si>
    <t>06 1 0016</t>
  </si>
  <si>
    <t>06 2 0017</t>
  </si>
  <si>
    <t>Иные межбюджетные трансферты</t>
  </si>
  <si>
    <t>0501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</si>
  <si>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</si>
  <si>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</si>
  <si>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</si>
  <si>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</si>
  <si>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</si>
  <si>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 в рамках обеспечения деятельности центрального аппарата</t>
  </si>
  <si>
    <t>810</t>
  </si>
  <si>
    <t>0412</t>
  </si>
  <si>
    <t>Другие вопросы в области национальной экономики</t>
  </si>
  <si>
    <t>Субсидии юридическим лицам (кроме некоммерческих организаций), индивидуальным предпринимателям, физическим лицам</t>
  </si>
  <si>
    <t>321</t>
  </si>
  <si>
    <t>Пенсионное обеспечение</t>
  </si>
  <si>
    <t>Пособия и компенсации гражданам и иные социальные выплаты, кроме публичных нормативных обязательств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</si>
  <si>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</si>
  <si>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</si>
  <si>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</si>
  <si>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</si>
  <si>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Фонд оплаты труда государственных (муниципальных) органов и взносы по обязательному социальному страхованию</t>
  </si>
  <si>
    <t>67 3 0015</t>
  </si>
  <si>
    <t>Иные выплаты персоналу государственных (муниципальных) органов, за исключением фонда оплаты труда</t>
  </si>
  <si>
    <t>0113</t>
  </si>
  <si>
    <t>67 3 0014</t>
  </si>
  <si>
    <t>Другие 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</si>
  <si>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</si>
  <si>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</si>
  <si>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67 3 0000</t>
  </si>
  <si>
    <t>Обеспечение деятельности центрального аппарата</t>
  </si>
  <si>
    <t>67 2 0014</t>
  </si>
  <si>
    <t>67 2 0000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</si>
  <si>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</si>
  <si>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67 0 0000</t>
  </si>
  <si>
    <t>Сумма
(тысяч рублей)</t>
  </si>
  <si>
    <t>КФСР</t>
  </si>
  <si>
    <t>КВР</t>
  </si>
  <si>
    <t>КЦСР</t>
  </si>
  <si>
    <t>Наименование</t>
  </si>
  <si>
    <t>решением Совета депутатов</t>
  </si>
  <si>
    <t>УТВЕРЖДЕНО</t>
  </si>
  <si>
    <t>гл.адм.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</si>
  <si>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</si>
  <si>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</si>
  <si>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</si>
  <si>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</si>
  <si>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244</t>
  </si>
  <si>
    <t>Уплата прочих налогов, сборов и иных платежей</t>
  </si>
  <si>
    <t>852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</si>
  <si>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</si>
  <si>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</si>
  <si>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612</t>
  </si>
  <si>
    <t>611</t>
  </si>
  <si>
    <t>01 0 0000</t>
  </si>
  <si>
    <t>540</t>
  </si>
  <si>
    <t>0502</t>
  </si>
  <si>
    <t>Коммунальное хозяйство</t>
  </si>
  <si>
    <t>01 2 0000</t>
  </si>
  <si>
    <t>0309</t>
  </si>
  <si>
    <t>02 0 0000</t>
  </si>
  <si>
    <t>1003</t>
  </si>
  <si>
    <t>Социальное обеспечение населения</t>
  </si>
  <si>
    <t>1202</t>
  </si>
  <si>
    <t>Периодическая печать и издательства</t>
  </si>
  <si>
    <t>68 9 0000</t>
  </si>
  <si>
    <t>68 9 0016</t>
  </si>
  <si>
    <t>68 9 1066</t>
  </si>
  <si>
    <t>0111</t>
  </si>
  <si>
    <t>Непрограммные расходы</t>
  </si>
  <si>
    <t>1001</t>
  </si>
  <si>
    <t>122</t>
  </si>
  <si>
    <t>0500</t>
  </si>
  <si>
    <t>0100</t>
  </si>
  <si>
    <t>Общегосударственные вопросы</t>
  </si>
  <si>
    <t>Социальная политика</t>
  </si>
  <si>
    <t>1000</t>
  </si>
  <si>
    <t>Резервные фонды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</si>
  <si>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</si>
  <si>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</si>
  <si>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</si>
  <si>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</si>
  <si>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</si>
  <si>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0800</t>
  </si>
  <si>
    <t>1100</t>
  </si>
  <si>
    <t>1200</t>
  </si>
  <si>
    <t>Культура, кинематография</t>
  </si>
  <si>
    <t>Физическая культура и спорт</t>
  </si>
  <si>
    <t>Средства массовой информации</t>
  </si>
  <si>
    <t>код бюджетной</t>
  </si>
  <si>
    <t>ИСТОЧНИК ДОХОДОВ</t>
  </si>
  <si>
    <t>сумма</t>
  </si>
  <si>
    <t>классификации</t>
  </si>
  <si>
    <t>тыс.руб.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</si>
  <si>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</si>
  <si>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</si>
  <si>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</si>
  <si>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</si>
  <si>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</si>
  <si>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</si>
  <si>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</si>
  <si>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</si>
  <si>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</si>
  <si>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</si>
  <si>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</si>
  <si>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</si>
  <si>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</si>
  <si>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</si>
  <si>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</si>
  <si>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</si>
  <si>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</si>
  <si>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</si>
  <si>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</si>
  <si>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</si>
  <si>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</si>
  <si>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</si>
  <si>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</si>
  <si>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</si>
  <si>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</si>
  <si>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</si>
  <si>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>2 00 00 000 00 0000 000</t>
  </si>
  <si>
    <t>БЕЗВОЗМЕЗДНЫЕ ПОСТУПЛЕНИЯ</t>
  </si>
  <si>
    <t xml:space="preserve">ВСЕГО ДОХОДОВ </t>
  </si>
  <si>
    <t>№ п/п</t>
  </si>
  <si>
    <t>Код ГРБС</t>
  </si>
  <si>
    <t>1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</si>
  <si>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</si>
  <si>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</si>
  <si>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</si>
  <si>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 xml:space="preserve"> 2 02 03000 00 0000 151</t>
  </si>
  <si>
    <t>СУБВЕНЦИИ бюджетам субъектов Российской Федерации и муниципальных образований</t>
  </si>
  <si>
    <t>на выполнение передаваемых полномочий субъектов Российской Федерации, в том числе</t>
  </si>
  <si>
    <t>- в сфере профилактики безнадзорности и правонарушений несовершеннолетних</t>
  </si>
  <si>
    <t>- в сфере административных правоотношений</t>
  </si>
  <si>
    <t xml:space="preserve"> 2 02 04000 00 0000 151</t>
  </si>
  <si>
    <t xml:space="preserve"> ИНЫЕ МЕЖБЮДЖЕТНЫЕ ТРАНСФЕРТЫ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</si>
  <si>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</si>
  <si>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</si>
  <si>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Дорожное хозяйство (дорожные фонды)</t>
  </si>
  <si>
    <t>0409</t>
  </si>
  <si>
    <t>Благоустройство</t>
  </si>
  <si>
    <t>0503</t>
  </si>
  <si>
    <t>Другие вопросы в области национальной безопасности и правоохранительной деятельности</t>
  </si>
  <si>
    <t>0314</t>
  </si>
  <si>
    <t>Обеспечение пожарной безопасности</t>
  </si>
  <si>
    <t>0310</t>
  </si>
  <si>
    <t>код</t>
  </si>
  <si>
    <t>раздела</t>
  </si>
  <si>
    <t>подраздела</t>
  </si>
  <si>
    <t xml:space="preserve">Жилищно- коммунальное хозяйство </t>
  </si>
  <si>
    <t>02 2 0000</t>
  </si>
  <si>
    <t xml:space="preserve">Непрограммные расходы органов местного самоуправления </t>
  </si>
  <si>
    <t xml:space="preserve">Ежегодный членский взнос в совет муниципальных образований в рамках непрограммных расходов органов местного самоуправления </t>
  </si>
  <si>
    <t>Резервные средства</t>
  </si>
  <si>
    <t xml:space="preserve">Расходы на обеспечение деятельности муниципальных казенных учреждений в рамках  непрограммных расходов органов местного самоуправления </t>
  </si>
  <si>
    <t>Фонд оплаты труда и страховые взносы казенных учреждений</t>
  </si>
  <si>
    <t>Иные выплаты персоналу, за исключением фонда оплаты труда казенных учреждений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</si>
  <si>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</t>
  </si>
  <si>
    <t xml:space="preserve">Содержание имущества казны  в рамках непрограммных расходов органов местного самоуправления </t>
  </si>
  <si>
    <t>Резервные фонды местных администраций</t>
  </si>
  <si>
    <t>Закупка товаров, работ услуг в целях капитального ремонта муниципального имущества</t>
  </si>
  <si>
    <t>Наименование раздела и подраздела</t>
  </si>
  <si>
    <t>Бюджет всего (тыс.руб.)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</si>
  <si>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</si>
  <si>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Распределение бюджетных ассигнований по разделам подразделам на 2014 год
</t>
  </si>
  <si>
    <t>(приложение 1)</t>
  </si>
  <si>
    <t>НАИМЕНОВАНИЕ</t>
  </si>
  <si>
    <t>(тыс.руб.)</t>
  </si>
  <si>
    <t>000 01 02 00 00 00 0000 000</t>
  </si>
  <si>
    <t>Кредиты кредитных организаций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</si>
  <si>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</si>
  <si>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</si>
  <si>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</si>
  <si>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</si>
  <si>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</si>
  <si>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</si>
  <si>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</si>
  <si>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</si>
  <si>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</si>
  <si>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</si>
  <si>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</si>
  <si>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000 01 06 05 02 05 0000 640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</si>
  <si>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</si>
  <si>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</si>
  <si>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</si>
  <si>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</si>
  <si>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</si>
  <si>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>(приложение 2)</t>
  </si>
  <si>
    <t>(приложение 3)</t>
  </si>
  <si>
    <t>(приложение 5)</t>
  </si>
  <si>
    <t>Код бюджетной классификации РФ</t>
  </si>
  <si>
    <t>администратор доходов</t>
  </si>
  <si>
    <t>код экономической классификации доходов</t>
  </si>
  <si>
    <t>Итого</t>
  </si>
  <si>
    <t>Предельная величина на 01.01.2014 г.</t>
  </si>
  <si>
    <t>Объем привлечения в 2014 году</t>
  </si>
  <si>
    <t>Объем погашения в 2014 году</t>
  </si>
  <si>
    <t>Предельная величина на 01.01.2015 г.</t>
  </si>
  <si>
    <t>Кредиты от кредитных организаций</t>
  </si>
  <si>
    <t>Изменение остатков средств на счетах по учету средств бюджетов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</si>
  <si>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</si>
  <si>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</si>
  <si>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МО Новоладожское городское поселение</t>
  </si>
  <si>
    <t>Источники внутреннего финансирования дефицита  бюджета муниципального образования Новоладожское городское поселение Волховского муниципального района Ленинградской области на 2014 год</t>
  </si>
  <si>
    <t>Получение кредитов от кредитных организаций бюджетами поселений в валюте Российскй Федерации</t>
  </si>
  <si>
    <t>Предоставление бюджетных кредитов другим бюджетам бюджетной системы Российской Федерации из бюджетов поселений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</si>
  <si>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бюджетов поселений в валюте Российской Федерации</t>
  </si>
  <si>
    <t>Получение кредитов от других бюджетов бюджетной системы Российской Федерации бюджетами  поселений в валюте Российской Федерации</t>
  </si>
  <si>
    <t>Прогнозируемые   поступления    доходов        бюджета муниципального образования Новоладожское городское поселение Волховского муниципального района Ленинградской области на 2014 год</t>
  </si>
  <si>
    <t>1 01 02010 01 1000 110</t>
  </si>
  <si>
    <t>1 01 02020 01 1000 110</t>
  </si>
  <si>
    <t>1 05 03010 01 0000 110</t>
  </si>
  <si>
    <t>НАЛОГИ НА ИМУЩЕСТВО</t>
  </si>
  <si>
    <t xml:space="preserve"> 1 06 00000 00 0000 000</t>
  </si>
  <si>
    <t>1 06 01000 00 0000 110</t>
  </si>
  <si>
    <t>Налог на имущество физических лиц</t>
  </si>
  <si>
    <t>1 06 01030 10 0000 110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</si>
  <si>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</si>
  <si>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</si>
  <si>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</si>
  <si>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</si>
  <si>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</si>
  <si>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</si>
  <si>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</si>
  <si>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</si>
  <si>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</si>
  <si>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1 06 06013 10 0000 110</t>
  </si>
  <si>
    <t xml:space="preserve">Земельный налог, взимаемый по ставке, установленной подпунктом 1 пункта 1 статьи 394 Налогового кодекса РФ и применяемой к объекту налогообложения, расположенному в границах поселения </t>
  </si>
  <si>
    <t>1 06 06023 10 0000 110</t>
  </si>
  <si>
    <t>Земельный налог, взимаемый по ставке, установленной подпунктом 2 пункта 1 статьи 394 Налогового кодекса РФ и применяемой к объекту налогообложения, расположенному в границах поселения</t>
  </si>
  <si>
    <t xml:space="preserve">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</si>
  <si>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</t>
  </si>
  <si>
    <t xml:space="preserve"> 1 11 05035 10 0000 120</t>
  </si>
  <si>
    <t xml:space="preserve"> 1 11 09045 10 0000 120</t>
  </si>
  <si>
    <t>Прочие поступления от использования имущества, находящегося в собственности поселений</t>
  </si>
  <si>
    <t>Доходы от сдачи в аренду имущества, находящегося в оперативном управлении органов управления поселений</t>
  </si>
  <si>
    <t>114 02053 10 0000 410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</si>
  <si>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</si>
  <si>
    <t xml:space="preserve">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</si>
  <si>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</si>
  <si>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</si>
  <si>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</si>
  <si>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1 03 02000 01 0000 110</t>
  </si>
  <si>
    <t>Акцизы по подакцизным товарам (продукции), производимым на территории Российской Федерации</t>
  </si>
  <si>
    <t>1 03 02041 01 0000 110</t>
  </si>
  <si>
    <t>Акцизы на автомобильный бензин, производимый на территории Российской Федерации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</si>
  <si>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</si>
  <si>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</si>
  <si>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 1 17 05050 10 0000 180</t>
  </si>
  <si>
    <t>Прочие неналоговые доходы бюджетов поселений</t>
  </si>
  <si>
    <t xml:space="preserve"> 2 02 01001 10 0000 151</t>
  </si>
  <si>
    <t>Дотации бюджетам поселений на выравнивание бюджетной обеспеченности</t>
  </si>
  <si>
    <t xml:space="preserve"> 2 02 03024 10 0000 151</t>
  </si>
  <si>
    <t xml:space="preserve"> 2 02 03015 10 0000 151</t>
  </si>
  <si>
    <t>осуществление первичного воинского учета на территориях, где отсутствуют военные комиссариаты</t>
  </si>
  <si>
    <t>- осуществление первичного воинского учета на территориях, где отсутствуют военные комиссариаты</t>
  </si>
  <si>
    <t>Безвозмездные поступления бюджета муниципального образования Новоладожское городское поселение Волховского муниципального района Ленинградской                                                                                                               на  2014 год</t>
  </si>
  <si>
    <t>Главные администраторы доходов бюджета муниципального образования Новоладожское городское поселение Волховского муниципального района Ленинградской  области на  2014 год</t>
  </si>
  <si>
    <t xml:space="preserve">Наименование главного администратора доходов муниципального образования Новоладожское городское поселение Волховского муниципального района Ленинградской  области </t>
  </si>
  <si>
    <t>Обеспечение проведения выборов и референдумов</t>
  </si>
  <si>
    <t>0200</t>
  </si>
  <si>
    <t>Нацональная ооборона</t>
  </si>
  <si>
    <t>Мобилизационная и вневойсковая подготовка</t>
  </si>
  <si>
    <t>0203</t>
  </si>
  <si>
    <t>0107</t>
  </si>
  <si>
    <t>(приложение  4)</t>
  </si>
  <si>
    <t>Муниципальная программа МО Новоладожского городского поселения "Безопасность Новоладожского городского поселения"</t>
  </si>
  <si>
    <t>Подпрограмма "Обеспечение правопорядка и профилактика правонарушений в  МО Новоладожское городское поселение" муниципальной программы МО Новоладожского городского поселения "Безопасность Новоладожского городского поселения"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</si>
  <si>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  "Обеспечение правопорядка и профилактика правонарушений в  МО Новоладожское городское поселение" муниципальной программы МО Новоладожского городского поселения "Безопасность Новоладожского городского поселения"</t>
  </si>
  <si>
    <t>05 4 7134</t>
  </si>
  <si>
    <t>05 4 7133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</si>
  <si>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 "Обеспечение правопорядка и профилактика правонарушений в  МО Новоладожское городское поселение" муниципальной программы МО Новоладожского городского поселения "Безопасность Новоладожского городского поселения"</t>
  </si>
  <si>
    <t xml:space="preserve">Обеспечение проведения выборов и референдумов
</t>
  </si>
  <si>
    <t>68 3 0000</t>
  </si>
  <si>
    <t>68 9 0601</t>
  </si>
  <si>
    <t>Предоставлении субсидий в целях возмещения затрат в связи с оказанием услуг органам местного самоуправления МО Новоладожское городское поселение средствами массовой информации в рамках непрограммных расходов органов местного самоуправления</t>
  </si>
  <si>
    <t xml:space="preserve">Администрация муниципального образования Новоладожское городское поселение Волховского муниципального района Ленинградской  области 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</si>
  <si>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</si>
  <si>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</si>
  <si>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1 11 05013 10 0000 120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</si>
  <si>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</si>
  <si>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</si>
  <si>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1 11 05026 10 0000 120</t>
  </si>
  <si>
    <t>Доходы, получаемые в виде арендной платы за земельные участки,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</si>
  <si>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</si>
  <si>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</si>
  <si>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</si>
  <si>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</si>
  <si>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</si>
  <si>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</si>
  <si>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</si>
  <si>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</si>
  <si>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</si>
  <si>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</si>
  <si>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</si>
  <si>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бюджетов поселений</t>
  </si>
  <si>
    <t>1 14 01050 10 0000 410</t>
  </si>
  <si>
    <t>Доходы от продажи квартир, находящихся в собственности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</si>
  <si>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</si>
  <si>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</si>
  <si>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</si>
  <si>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</si>
  <si>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</si>
  <si>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</si>
  <si>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</si>
  <si>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</si>
  <si>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</si>
  <si>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</si>
  <si>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</si>
  <si>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</si>
  <si>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</si>
  <si>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1 14 06033 10 0000 430</t>
  </si>
  <si>
    <t>Доходы от продажи земельных участков,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</si>
  <si>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1 14 07030 10 0000 410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</si>
  <si>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</si>
  <si>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</si>
  <si>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</si>
  <si>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</si>
  <si>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</si>
  <si>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1 16 23050 10 0000 140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</si>
  <si>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</si>
  <si>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1 17 01050 10 0000 180</t>
  </si>
  <si>
    <t>Невыясненные поступления, зачисляемые в бюджеты поселений</t>
  </si>
  <si>
    <t>1 17 05050 10 0000 180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</si>
  <si>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</si>
  <si>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</si>
  <si>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</si>
  <si>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</si>
  <si>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</si>
  <si>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2 02 01999 10 0000 151</t>
  </si>
  <si>
    <t>Прочие дотации бюджетам поселений</t>
  </si>
  <si>
    <t>2 02 02008 10 0000 151</t>
  </si>
  <si>
    <t>Субсидии бюджетам поселений на обеспечение жильем молодых семей</t>
  </si>
  <si>
    <t>2 02 02009 10 0000 151</t>
  </si>
  <si>
    <t>Субсидии бюджетам поселений на государственную поддержку малого и среднего предпринимательства, включая крестьянские (фермерские) хозяйства</t>
  </si>
  <si>
    <t>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</si>
  <si>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</si>
  <si>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2 02 02051 10 0000 151</t>
  </si>
  <si>
    <t>Субсидии бюджетам поселений на реализацию федеральных целевых программ</t>
  </si>
  <si>
    <t>2 02 02077 10 0000 151</t>
  </si>
  <si>
    <t>Субсидии бюджетам поселений на софинансирование капитальных вложений в объекты муниципальной собственности</t>
  </si>
  <si>
    <t>2 02 02078 10 0000 151</t>
  </si>
  <si>
    <t>Субсидии бюджетам поселений на бюджетные инвестиции для модернизации объектов коммунальной инфраструктуры</t>
  </si>
  <si>
    <t>2 02 02080 10 0000 151</t>
  </si>
  <si>
    <t>Субсидии бюджетам поселений для обеспечения земельных участков коммунальной инфраструктурой в целях жилищного строительства</t>
  </si>
  <si>
    <t>2 02 02088 10 0000 151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</si>
  <si>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</si>
  <si>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</si>
  <si>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</si>
  <si>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2 02 02088 10 0002 151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</si>
  <si>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</si>
  <si>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2 02 02089 10 0000 151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</si>
  <si>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</si>
  <si>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</si>
  <si>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</si>
  <si>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2 02 02089 10 0002 151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</si>
  <si>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</si>
  <si>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2 02 02102 10 0000 151</t>
  </si>
  <si>
    <t>Субсидии бюджетам поселений на закупку автотранспортных средств и коммунальной техники</t>
  </si>
  <si>
    <t>2 02 02999 10 0000 151</t>
  </si>
  <si>
    <t>Прочие субсидии бюджетам поселений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</si>
  <si>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</si>
  <si>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</si>
  <si>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</si>
  <si>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</si>
  <si>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</si>
  <si>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</si>
  <si>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</si>
  <si>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Прочие межбюджетные трансферты, передаваемые бюджетам поселений</t>
  </si>
  <si>
    <t>2 02 09014 10 0000 151</t>
  </si>
  <si>
    <t>Прочие безвозмездные поступления в бюджеты поселений от федерального бюджета</t>
  </si>
  <si>
    <t>2 02 09024 10 0000 151</t>
  </si>
  <si>
    <t>Прочие безвозмездные поступления в бюджеты поселений от бюджетов субъектов Российской Федерации</t>
  </si>
  <si>
    <t>2 02 09054 10 0000 151</t>
  </si>
  <si>
    <t>Прочие безвозмездные поступления в бюджеты поселений от бюджетов муниципальных районов</t>
  </si>
  <si>
    <t>Подпрограмма "Организация библиотечного обслуживания населения Новоладожского городского поселения"муниципальной программы МО Новоладожского городского поселения "Культура Новоладожского городского поселения"</t>
  </si>
  <si>
    <t>Расходы на обеспечение деятельности муниципальных казенных учреждений в рамках подпрограммы "Организация библиотечного обслуживания населения Новоладожского городского поселения"муниципальной программы МО Новоладожского городского поселения "Культура Новоладожского городского поселения"</t>
  </si>
  <si>
    <t>Предоставление муниципальным бюджетным учреждениям субсидий в рамках подпрограммы "Организация досуга и обеспечения жителей Новоладожского городского поселения услугами организаций культуры" муниципальной программы МО Новоладожского городского поселения "Культура Новоладожского городского поселения"</t>
  </si>
  <si>
    <t>Подпрограмма "Организации досуга и обеспечения жителей Новоладожского городского поселения услугами организаций культуры"</t>
  </si>
  <si>
    <t>Подпрограмма "Культурно-досуговые мероприятия Новоладожского городского поселения" муниципальной программы МО Новоладожского городского поселения "Культура Новоладожского городского поселения"</t>
  </si>
  <si>
    <t>Организация и проведение праздничных мероприятий в рамках подпрограммы "Культурно-досуговые мероприятия Новоладожского городского поселения" муниципальной программы МО Новоладожского городского поселения "Культура Новоладожского городского поселения"</t>
  </si>
  <si>
    <t>Муниципальная программа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</si>
  <si>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04 2 4003</t>
  </si>
  <si>
    <t>Подпрограмма «Обеспечение жильем молодых семей и иных категорий граждан, нуждающихся в улучшении жилищных условий, на территории Новоладожского городского поселения на 2014-2015 годы» муниципальной программы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</si>
  <si>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08 1 0302</t>
  </si>
  <si>
    <t>Муниципальная программа "Социальная поддержка отдельных категорий граждан"</t>
  </si>
  <si>
    <t>Подпрограмма "Материальная помощь отдельным категориям граждан МО Новоладожское городское поселение" муниципальной программы "Социальная поддержка отдельных категорий граждан"</t>
  </si>
  <si>
    <t>Доплата к пенсиям муниципальных служащих в рамках подпрограммы Материальная помощь отдельным категориям граждан МО Новоладожское городское поселение" муниципальной программы "Социальная поддержка отдельных категорий граждан"</t>
  </si>
  <si>
    <t>Муниципальная программа "Физическая культура и спорт Новоладожского городского поселения"</t>
  </si>
  <si>
    <t>Подпрограмма "Развитие спортивной инфраструктуры (объектов)" муниципальной программы "Физическая культура и спорт Новоладожского городского поселения"</t>
  </si>
  <si>
    <t>68 3 0015</t>
  </si>
  <si>
    <t xml:space="preserve">Обеспечение деятельности органов местного самоуправления </t>
  </si>
  <si>
    <t>Резервный фонд администрации МО Новоладожского городского поселения в рамках непрограммных расходов органов местного самоуправления</t>
  </si>
  <si>
    <t>06 3 1004</t>
  </si>
  <si>
    <t>68 9 0605</t>
  </si>
  <si>
    <t>68 9 1007</t>
  </si>
  <si>
    <t>68 9 1008</t>
  </si>
  <si>
    <t>68 9 1009</t>
  </si>
  <si>
    <t>Муниципальная программа "Безопасность Новоладожского городского поселения"</t>
  </si>
  <si>
    <t>Подпрограмма "Предупреждение и ликвидация последствий чрезвычайных ситуаций в границах Новоладожского городского поселения "муниципальной программы "Безопасность Новоладожского городского поселения"</t>
  </si>
  <si>
    <t>05 2 1010</t>
  </si>
  <si>
    <t>Предупреждение и ликвидация последствий чрезвычайных ситуаций ,обеспечение безопасности людей на водоемах, создание технических средств оповещения населения в рамках подпрограммы "Предупреждение и ликвидация последствий чрезвычайных ситуаций в границах Новоладожского городского поселения " муниципальной программы "Безопасность Новоладожского городского поселения"</t>
  </si>
  <si>
    <t>Обеспечение мер пожарной безопасности в рамках подпрограммы "Пожарная безопасность в границах Новоладожского городского поселения" муниципальной программы "Безопасность Новоладожского городского поселения"</t>
  </si>
  <si>
    <t>05 3 1011</t>
  </si>
  <si>
    <t>Подпрограмма "Профилактика терроризма и экстремизма в границах Новоладожского городского поселения "  муниципальной программы "Безопасность Новоладожского городского поселения"</t>
  </si>
  <si>
    <t>Прведение мероприятий, направленных на  профилактику терроризма и экстремизма в в рамках подпрограммы "Профилактика терроризма и экстремизма в границах Новоладожского городского поселения "  муниципальной программы "Безопасность Новоладожского городского поселения"</t>
  </si>
  <si>
    <t>05 1 1012</t>
  </si>
  <si>
    <t xml:space="preserve"> Муниципальная программа "Дороги Новоладожского городского поселения"</t>
  </si>
  <si>
    <t>Подпрограмма "Совершенствование и развитие автомобильных дорог местного значения Новоладожского городского поселения " муниципальной программы  "Дороги Новоладожского городского поселения"</t>
  </si>
  <si>
    <t>03 0 0000</t>
  </si>
  <si>
    <t>03 1 0000</t>
  </si>
  <si>
    <t>Мероприятия по ремонту автомобильных дорог в рамках подпрограммы  "Совершенствование и развитие автомобильных дорог местного значения Новоладожского городского поселения " муниципальной программы  "Дороги Новоладожского городского поселения"</t>
  </si>
  <si>
    <t>03 1 1012</t>
  </si>
  <si>
    <t>Подпрограмма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</si>
  <si>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Установка  предупреждающих дорожных знаков, «Лежачих полицейских», огражений, устройство дорожной разметки и освещения пешеходных переходов     в рамках подпрограммы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</si>
  <si>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03 2 1019</t>
  </si>
  <si>
    <t>Осуществление работ  по  повышению безопасности дорожного движения  и снижению травматизма  в рамках подпрограммы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</si>
  <si>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03 2 1020</t>
  </si>
  <si>
    <t>Мероприятия по землеустройству и землепользованию</t>
  </si>
  <si>
    <t>68 9 1013</t>
  </si>
  <si>
    <t>Национальная оборона</t>
  </si>
  <si>
    <t>68 9 5118</t>
  </si>
  <si>
    <t xml:space="preserve">На осуществление первичного воинского учета на территориях, где отсутствуют военные комиссариаты в рамках  непрограммных расходов органов местного самоуправления </t>
  </si>
  <si>
    <t>Мероприятия по проектно-изыскательским работам для строительста физкультурно-оздоровительного комлекса н в рамках подпрограммы "Развитие спортивной инфраструктуры (объектов)" муниципальной программы "Физическая культура и спорт Новоладожского городского поселения"</t>
  </si>
  <si>
    <t xml:space="preserve"> Муниципальная программа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</si>
  <si>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04 1 0000</t>
  </si>
  <si>
    <t>Подпрограмма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</si>
  <si>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04 1 9603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</si>
  <si>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</si>
  <si>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Предоставление бюджетных инвестиций в объекты капитального строительства  собственности муниципальных образований 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</si>
  <si>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Осуществление капитального ремонт муниципального жилого фонда в рамках  непрограммных расходов органов местного самоуправления</t>
  </si>
  <si>
    <t>68 9 1022</t>
  </si>
  <si>
    <t>Муниципальная программа "Комплексное развитие систем жилищно - коммунальной инфраструктуры  на территории МО Новоладожское городское поселение на 2014-2015 годы"</t>
  </si>
  <si>
    <t>Подпрограмма "Ремонт многоквартирных домов городского поселения"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</si>
  <si>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01 1 0000</t>
  </si>
  <si>
    <t>Ремонт многоквартирных домов городского поселениярамках подпрограммы "Ремонт многоквартирных домов городского поселения"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</si>
  <si>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01 1 1024</t>
  </si>
  <si>
    <t>Мероприятия по обеспечению сноса  расселяемых аварийных домов в рамках  непрограммных расходов органов местного самоуправления</t>
  </si>
  <si>
    <t>68 9 1023</t>
  </si>
  <si>
    <t>Мероприятия в области коммунального хозяйства в рамках  непрограммных расходов органов местного самоуправления</t>
  </si>
  <si>
    <t>Подпрограмма "Энергосбережение и повышение энергетической эффективности на территории МО Новоладожское городское поселение на 2014-2015гг."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</si>
  <si>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Реализация мероприятий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МО Новоладожское городское поселение на 2014-2015гг."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</si>
  <si>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01 2 1025</t>
  </si>
  <si>
    <t>Подпрограмма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</si>
  <si>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01 3 0000</t>
  </si>
  <si>
    <t>Мероприятия  по подготовке объектов и систем жизнеобеспечения  к работе в осенне-зимний периодпо  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</si>
  <si>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01 3 1026</t>
  </si>
  <si>
    <t>68 9 1027</t>
  </si>
  <si>
    <t xml:space="preserve">Уличное освещение в рамках  непрограммных расходов органов местного самоуправления </t>
  </si>
  <si>
    <t xml:space="preserve">Осуществление  организации ритуальных услуг и содержанию мест захоронения  в рамках непрограммных расходов органов местного самоуправления </t>
  </si>
  <si>
    <t>68 9 1028</t>
  </si>
  <si>
    <t xml:space="preserve">Осуществление  прочих мероприятий по благоустройству  в рамках непрограммных расходов органов местного самоуправления </t>
  </si>
  <si>
    <t>68 9 1029</t>
  </si>
  <si>
    <t xml:space="preserve"> Муниципальная программа "Благоустройство территории Новоладожского городского поселения"</t>
  </si>
  <si>
    <t>02 1 0000</t>
  </si>
  <si>
    <t>Подпрограмма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</si>
  <si>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Вырубка аварийных и сухостойных деревьев, покос тровы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</si>
  <si>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02 1 1030</t>
  </si>
  <si>
    <t>Озеленение территории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</si>
  <si>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02 1 1031</t>
  </si>
  <si>
    <t>Организация благоустройства территории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</si>
  <si>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Подпрограмма "Создание и развитие парковой зоны отдыха на территории Новоладожского городского поселения  " муниципальной программы "Благоустройство территории Новоладожского городского поселения"</t>
  </si>
  <si>
    <t>Мероприятия по созданию зоны отдыха жителей 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</si>
  <si>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Устройство пешеходных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</si>
  <si>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 xml:space="preserve">(приложение 7) </t>
  </si>
  <si>
    <t xml:space="preserve">(приложение 6 )   </t>
  </si>
  <si>
    <t>243</t>
  </si>
  <si>
    <t>02 1 1032</t>
  </si>
  <si>
    <t>03 2 0000</t>
  </si>
  <si>
    <t>04 1 1021</t>
  </si>
  <si>
    <t>05 01 1012</t>
  </si>
  <si>
    <t>Подпрограмма "Пожарная безопасность в границах Новоладожского городского поселения" муниципальной программы "Безопасность Новоладожского городского поселения"</t>
  </si>
  <si>
    <t>Муниципальная программа  МО Новоладожского городского поселения "Культура Новоладожского городского поселения"</t>
  </si>
  <si>
    <t>07 1 1037</t>
  </si>
  <si>
    <t>02 2 1035</t>
  </si>
  <si>
    <t>02 2 1036</t>
  </si>
  <si>
    <t>870</t>
  </si>
  <si>
    <t>Распределение бюджетных ассигнований по целевым статьям (муниципальным программам МО Новоладожского городского поселения и непрограммным направлениям деятельности), видам расходов классификации расходов бюджетов, а также по разделам и подразделам классификации расходов бюджетов на 2014 год</t>
  </si>
  <si>
    <t>Распределение бюджетных ассигнований по разделам и подразделам, целевым статьям (муниципальным программам МО Новоладожского городского поселения и непрограммным направлениям деятельности) и видам расходов классификации расходов бюджета на 2014 год</t>
  </si>
  <si>
    <t>Перечень главных распорядителей, распорядителей средств  бюджета МО Новоладожского городского поселения на 2014 год</t>
  </si>
  <si>
    <t>Администрациямуниципального образования Новоладожское городское поселение Волховского муниципального района Ленинградской области</t>
  </si>
  <si>
    <t>(приложение 8)</t>
  </si>
  <si>
    <t>Ведомственная структура расходов МО Новоладожского городского поселения  на 2014 год</t>
  </si>
  <si>
    <t xml:space="preserve">(приложение 9) </t>
  </si>
  <si>
    <t>116</t>
  </si>
  <si>
    <t>(приложение 10)</t>
  </si>
  <si>
    <t xml:space="preserve">Программа муниципальных заимствований МО Новоладожского городского поселения на 2014 год    </t>
  </si>
  <si>
    <t>Администрация муниципального образования Новоладожское городское поселение Волховского муниципального района Ленинградской области</t>
  </si>
  <si>
    <t>000 01 02 00 00 10 0000 710</t>
  </si>
  <si>
    <t>01 4 1038</t>
  </si>
  <si>
    <t>01 4 0000</t>
  </si>
  <si>
    <t>Реализация мероприятий по обеспечению перевода жилого фонда на природный газ рамках подпрограммы "Газификация жилищного фонда, расположенного на территории МО Новоладожское городское поселение на 2014год"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</si>
  <si>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Подпрограмма "Газификация жилищного фонда, расположенного на территории МО Новоладожское городское поселение на 2014год"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</si>
  <si>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 xml:space="preserve">от   20  декабря  2013 года № 90             </t>
  </si>
  <si>
    <t xml:space="preserve">от  20  декабря  2013 года №  90            </t>
  </si>
  <si>
    <t xml:space="preserve">от  20 декабря 2013 года №  90     </t>
  </si>
  <si>
    <t>от   20   декабря  2013 года №   90</t>
  </si>
  <si>
    <t xml:space="preserve">от  20  декабря 2013 года № 90      </t>
  </si>
  <si>
    <t xml:space="preserve">от  20  декабря 2013 года №   90    </t>
  </si>
  <si>
    <t xml:space="preserve">от 20 декабря 2013 года № 90           </t>
  </si>
  <si>
    <t xml:space="preserve">от 20  декабря 2013 года №  90     </t>
  </si>
  <si>
    <t>от  20 декабря  2013 года № 90</t>
  </si>
  <si>
    <t xml:space="preserve">от 20 декабря  2013 года № 90    </t>
  </si>
  <si>
    <t>Главные администраторы источников внутреннего финансирования 
дефицита
 бюджета муниципального образования Новоладожское городское поселение Волховского муниципального района Ленинградской  области на  2014 год</t>
  </si>
  <si>
    <t>01 02 00 00 10 0000 810</t>
  </si>
  <si>
    <t>Погашение  бюджетами поселений кредитов от кредитных организаций в валюте Рос-сийской Федерации</t>
  </si>
  <si>
    <t>01 03 01 00 10 0000 710</t>
  </si>
  <si>
    <t>01 02 00 00 10 0000 710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</si>
  <si>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</si>
  <si>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</si>
  <si>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01 05 02 01 10 0000 510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</si>
  <si>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</si>
  <si>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</si>
  <si>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(приложение  12)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</si>
  <si>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</si>
  <si>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</si>
  <si>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2 02 02088 10 0004 151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</si>
  <si>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</si>
  <si>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2 02 02089 10 0004 151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</si>
  <si>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</si>
  <si>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Иные межбюджетные трансферты на  софинансирование оказания поддержки в обеспечении жильем молодых семей в рамках подпрограммы «Обеспечение жильем молодых семей и иных категорий граждан, нуждающихся в улучшении жилищных условий, на территории Новоладожского городского поселения на 2014-2015 годы» муниципальной программы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</si>
</sst>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0"/>
    <numFmt numFmtId="173" formatCode="#,##0.0000"/>
    <numFmt numFmtId="174" formatCode="#,##0.0000000"/>
    <numFmt numFmtId="175" formatCode="#,##0.00_р_."/>
    <numFmt numFmtId="176" formatCode="000000"/>
    <numFmt numFmtId="177" formatCode="_-* #,##0.0_р_._-;\-* #,##0.0_р_._-;_-* &quot;-&quot;??_р_._-;_-@_-"/>
    <numFmt numFmtId="178" formatCode="_-* #,##0.0_р_._-;\-* #,##0.0_р_._-;_-* &quot;-&quot;?_р_._-;_-@_-"/>
    <numFmt numFmtId="179" formatCode="?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Arial Cyr"/>
      <family val="0"/>
    </font>
    <font>
      <sz val="13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2FE7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33">
    <xf numFmtId="0" fontId="0" fillId="0" borderId="0" xfId="0" applyFont="1" applyAlignment="1">
      <alignment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53" applyFont="1" applyFill="1">
      <alignment/>
      <protection/>
    </xf>
    <xf numFmtId="0" fontId="10" fillId="0" borderId="0" xfId="53" applyFont="1" applyFill="1" applyAlignment="1">
      <alignment vertical="center"/>
      <protection/>
    </xf>
    <xf numFmtId="0" fontId="10" fillId="0" borderId="0" xfId="53" applyFont="1" applyFill="1" applyAlignment="1">
      <alignment horizontal="center" vertical="center"/>
      <protection/>
    </xf>
    <xf numFmtId="49" fontId="10" fillId="0" borderId="0" xfId="53" applyNumberFormat="1" applyFont="1" applyFill="1" applyAlignment="1">
      <alignment vertical="center"/>
      <protection/>
    </xf>
    <xf numFmtId="164" fontId="10" fillId="0" borderId="0" xfId="53" applyNumberFormat="1" applyFont="1" applyFill="1" applyAlignment="1">
      <alignment horizontal="center" vertical="center"/>
      <protection/>
    </xf>
    <xf numFmtId="0" fontId="12" fillId="0" borderId="11" xfId="53" applyFont="1" applyFill="1" applyBorder="1" applyAlignment="1">
      <alignment horizontal="center" vertical="center"/>
      <protection/>
    </xf>
    <xf numFmtId="164" fontId="12" fillId="0" borderId="11" xfId="53" applyNumberFormat="1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center" vertical="top"/>
      <protection/>
    </xf>
    <xf numFmtId="164" fontId="12" fillId="0" borderId="12" xfId="53" applyNumberFormat="1" applyFont="1" applyFill="1" applyBorder="1" applyAlignment="1">
      <alignment horizontal="center" vertical="top"/>
      <protection/>
    </xf>
    <xf numFmtId="0" fontId="12" fillId="0" borderId="13" xfId="53" applyFont="1" applyFill="1" applyBorder="1" applyAlignment="1">
      <alignment horizontal="center" vertical="center"/>
      <protection/>
    </xf>
    <xf numFmtId="0" fontId="12" fillId="0" borderId="14" xfId="53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vertical="center"/>
      <protection/>
    </xf>
    <xf numFmtId="164" fontId="12" fillId="0" borderId="14" xfId="53" applyNumberFormat="1" applyFont="1" applyFill="1" applyBorder="1" applyAlignment="1">
      <alignment horizontal="center" vertical="center"/>
      <protection/>
    </xf>
    <xf numFmtId="0" fontId="10" fillId="0" borderId="14" xfId="53" applyFont="1" applyFill="1" applyBorder="1" applyAlignment="1">
      <alignment horizontal="center" vertical="center"/>
      <protection/>
    </xf>
    <xf numFmtId="49" fontId="10" fillId="0" borderId="15" xfId="53" applyNumberFormat="1" applyFont="1" applyFill="1" applyBorder="1" applyAlignment="1">
      <alignment vertical="center"/>
      <protection/>
    </xf>
    <xf numFmtId="164" fontId="10" fillId="0" borderId="14" xfId="53" applyNumberFormat="1" applyFont="1" applyFill="1" applyBorder="1" applyAlignment="1">
      <alignment horizontal="center" vertical="center"/>
      <protection/>
    </xf>
    <xf numFmtId="0" fontId="10" fillId="0" borderId="13" xfId="53" applyFont="1" applyFill="1" applyBorder="1" applyAlignment="1">
      <alignment horizontal="center" vertical="center"/>
      <protection/>
    </xf>
    <xf numFmtId="49" fontId="10" fillId="0" borderId="15" xfId="53" applyNumberFormat="1" applyFont="1" applyFill="1" applyBorder="1" applyAlignment="1">
      <alignment vertical="center" wrapText="1"/>
      <protection/>
    </xf>
    <xf numFmtId="0" fontId="11" fillId="0" borderId="16" xfId="53" applyFont="1" applyFill="1" applyBorder="1" applyAlignment="1">
      <alignment horizontal="center" vertical="center"/>
      <protection/>
    </xf>
    <xf numFmtId="49" fontId="11" fillId="0" borderId="17" xfId="53" applyNumberFormat="1" applyFont="1" applyFill="1" applyBorder="1" applyAlignment="1">
      <alignment vertical="center"/>
      <protection/>
    </xf>
    <xf numFmtId="164" fontId="11" fillId="0" borderId="16" xfId="53" applyNumberFormat="1" applyFont="1" applyFill="1" applyBorder="1" applyAlignment="1">
      <alignment horizontal="center" vertical="center"/>
      <protection/>
    </xf>
    <xf numFmtId="0" fontId="10" fillId="0" borderId="0" xfId="53" applyFont="1">
      <alignment/>
      <protection/>
    </xf>
    <xf numFmtId="0" fontId="10" fillId="0" borderId="0" xfId="53" applyFont="1" applyFill="1" applyAlignment="1">
      <alignment/>
      <protection/>
    </xf>
    <xf numFmtId="164" fontId="5" fillId="0" borderId="0" xfId="53" applyNumberFormat="1" applyFont="1" applyAlignment="1">
      <alignment horizontal="right" vertical="center"/>
      <protection/>
    </xf>
    <xf numFmtId="0" fontId="5" fillId="0" borderId="0" xfId="53" applyFont="1" applyAlignment="1">
      <alignment horizontal="right" vertical="center"/>
      <protection/>
    </xf>
    <xf numFmtId="0" fontId="10" fillId="0" borderId="0" xfId="53" applyFont="1" applyFill="1" applyAlignment="1">
      <alignment horizontal="right"/>
      <protection/>
    </xf>
    <xf numFmtId="0" fontId="5" fillId="0" borderId="0" xfId="53" applyFont="1" applyFill="1" applyAlignment="1">
      <alignment horizontal="right"/>
      <protection/>
    </xf>
    <xf numFmtId="0" fontId="10" fillId="0" borderId="0" xfId="53" applyFont="1" applyAlignment="1">
      <alignment/>
      <protection/>
    </xf>
    <xf numFmtId="0" fontId="10" fillId="0" borderId="0" xfId="53" applyFont="1" applyFill="1" applyAlignment="1">
      <alignment horizontal="center"/>
      <protection/>
    </xf>
    <xf numFmtId="0" fontId="6" fillId="0" borderId="0" xfId="53" applyFont="1">
      <alignment/>
      <protection/>
    </xf>
    <xf numFmtId="0" fontId="3" fillId="0" borderId="16" xfId="53" applyFont="1" applyFill="1" applyBorder="1" applyAlignment="1">
      <alignment horizontal="center" wrapText="1"/>
      <protection/>
    </xf>
    <xf numFmtId="0" fontId="3" fillId="0" borderId="0" xfId="53" applyFont="1" applyAlignment="1">
      <alignment wrapText="1"/>
      <protection/>
    </xf>
    <xf numFmtId="49" fontId="15" fillId="0" borderId="18" xfId="53" applyNumberFormat="1" applyFont="1" applyFill="1" applyBorder="1" applyAlignment="1">
      <alignment horizontal="center"/>
      <protection/>
    </xf>
    <xf numFmtId="0" fontId="15" fillId="0" borderId="19" xfId="53" applyFont="1" applyFill="1" applyBorder="1" applyAlignment="1">
      <alignment horizontal="center"/>
      <protection/>
    </xf>
    <xf numFmtId="0" fontId="15" fillId="0" borderId="19" xfId="53" applyFont="1" applyFill="1" applyBorder="1">
      <alignment/>
      <protection/>
    </xf>
    <xf numFmtId="0" fontId="15" fillId="0" borderId="0" xfId="53" applyFont="1">
      <alignment/>
      <protection/>
    </xf>
    <xf numFmtId="0" fontId="15" fillId="0" borderId="19" xfId="53" applyFont="1" applyFill="1" applyBorder="1" applyAlignment="1">
      <alignment wrapText="1"/>
      <protection/>
    </xf>
    <xf numFmtId="0" fontId="15" fillId="0" borderId="20" xfId="53" applyFont="1" applyBorder="1" applyAlignment="1">
      <alignment horizontal="center"/>
      <protection/>
    </xf>
    <xf numFmtId="0" fontId="15" fillId="0" borderId="12" xfId="53" applyFont="1" applyFill="1" applyBorder="1" applyAlignment="1">
      <alignment horizontal="center"/>
      <protection/>
    </xf>
    <xf numFmtId="0" fontId="15" fillId="0" borderId="12" xfId="53" applyFont="1" applyFill="1" applyBorder="1">
      <alignment/>
      <protection/>
    </xf>
    <xf numFmtId="0" fontId="15" fillId="0" borderId="0" xfId="53" applyFont="1" applyFill="1" applyAlignment="1">
      <alignment horizontal="center"/>
      <protection/>
    </xf>
    <xf numFmtId="0" fontId="15" fillId="0" borderId="0" xfId="53" applyFont="1" applyFill="1">
      <alignment/>
      <protection/>
    </xf>
    <xf numFmtId="0" fontId="10" fillId="0" borderId="0" xfId="53" applyFont="1" applyAlignment="1">
      <alignment horizontal="center"/>
      <protection/>
    </xf>
    <xf numFmtId="0" fontId="69" fillId="0" borderId="0" xfId="53" applyFont="1" applyFill="1">
      <alignment/>
      <protection/>
    </xf>
    <xf numFmtId="0" fontId="70" fillId="0" borderId="11" xfId="53" applyFont="1" applyFill="1" applyBorder="1" applyAlignment="1">
      <alignment horizontal="center" vertical="center" wrapText="1"/>
      <protection/>
    </xf>
    <xf numFmtId="0" fontId="70" fillId="0" borderId="11" xfId="53" applyNumberFormat="1" applyFont="1" applyFill="1" applyBorder="1" applyAlignment="1">
      <alignment horizontal="center" vertical="center"/>
      <protection/>
    </xf>
    <xf numFmtId="0" fontId="70" fillId="0" borderId="21" xfId="53" applyFont="1" applyFill="1" applyBorder="1" applyAlignment="1">
      <alignment horizontal="center" vertical="center"/>
      <protection/>
    </xf>
    <xf numFmtId="49" fontId="71" fillId="0" borderId="22" xfId="53" applyNumberFormat="1" applyFont="1" applyFill="1" applyBorder="1" applyAlignment="1">
      <alignment vertical="center" wrapText="1"/>
      <protection/>
    </xf>
    <xf numFmtId="164" fontId="71" fillId="0" borderId="21" xfId="53" applyNumberFormat="1" applyFont="1" applyFill="1" applyBorder="1" applyAlignment="1">
      <alignment horizontal="center" vertical="center"/>
      <protection/>
    </xf>
    <xf numFmtId="0" fontId="70" fillId="0" borderId="14" xfId="53" applyFont="1" applyFill="1" applyBorder="1" applyAlignment="1">
      <alignment horizontal="center" vertical="center"/>
      <protection/>
    </xf>
    <xf numFmtId="49" fontId="70" fillId="0" borderId="23" xfId="53" applyNumberFormat="1" applyFont="1" applyFill="1" applyBorder="1" applyAlignment="1">
      <alignment vertical="center"/>
      <protection/>
    </xf>
    <xf numFmtId="164" fontId="70" fillId="0" borderId="14" xfId="53" applyNumberFormat="1" applyFont="1" applyFill="1" applyBorder="1" applyAlignment="1">
      <alignment horizontal="center" vertical="center"/>
      <protection/>
    </xf>
    <xf numFmtId="164" fontId="70" fillId="0" borderId="19" xfId="53" applyNumberFormat="1" applyFont="1" applyFill="1" applyBorder="1" applyAlignment="1">
      <alignment horizontal="center" vertical="center"/>
      <protection/>
    </xf>
    <xf numFmtId="49" fontId="72" fillId="0" borderId="23" xfId="53" applyNumberFormat="1" applyFont="1" applyFill="1" applyBorder="1" applyAlignment="1">
      <alignment vertical="center" wrapText="1"/>
      <protection/>
    </xf>
    <xf numFmtId="164" fontId="72" fillId="0" borderId="14" xfId="53" applyNumberFormat="1" applyFont="1" applyFill="1" applyBorder="1" applyAlignment="1">
      <alignment horizontal="center" vertical="center"/>
      <protection/>
    </xf>
    <xf numFmtId="0" fontId="69" fillId="0" borderId="14" xfId="53" applyFont="1" applyFill="1" applyBorder="1" applyAlignment="1">
      <alignment horizontal="center" vertical="center"/>
      <protection/>
    </xf>
    <xf numFmtId="49" fontId="69" fillId="0" borderId="23" xfId="53" applyNumberFormat="1" applyFont="1" applyFill="1" applyBorder="1" applyAlignment="1">
      <alignment vertical="center"/>
      <protection/>
    </xf>
    <xf numFmtId="164" fontId="69" fillId="0" borderId="14" xfId="53" applyNumberFormat="1" applyFont="1" applyFill="1" applyBorder="1" applyAlignment="1">
      <alignment horizontal="center" vertical="center"/>
      <protection/>
    </xf>
    <xf numFmtId="164" fontId="69" fillId="0" borderId="19" xfId="53" applyNumberFormat="1" applyFont="1" applyFill="1" applyBorder="1" applyAlignment="1">
      <alignment horizontal="center" vertical="center"/>
      <protection/>
    </xf>
    <xf numFmtId="49" fontId="69" fillId="0" borderId="24" xfId="53" applyNumberFormat="1" applyFont="1" applyFill="1" applyBorder="1" applyAlignment="1">
      <alignment vertical="center" wrapText="1"/>
      <protection/>
    </xf>
    <xf numFmtId="49" fontId="12" fillId="0" borderId="23" xfId="53" applyNumberFormat="1" applyFont="1" applyFill="1" applyBorder="1" applyAlignment="1">
      <alignment vertical="center"/>
      <protection/>
    </xf>
    <xf numFmtId="0" fontId="70" fillId="0" borderId="0" xfId="53" applyFont="1" applyFill="1">
      <alignment/>
      <protection/>
    </xf>
    <xf numFmtId="0" fontId="69" fillId="0" borderId="23" xfId="0" applyFont="1" applyBorder="1" applyAlignment="1">
      <alignment wrapText="1"/>
    </xf>
    <xf numFmtId="0" fontId="70" fillId="0" borderId="25" xfId="53" applyFont="1" applyFill="1" applyBorder="1" applyAlignment="1">
      <alignment horizontal="center" vertical="center"/>
      <protection/>
    </xf>
    <xf numFmtId="49" fontId="70" fillId="0" borderId="26" xfId="53" applyNumberFormat="1" applyFont="1" applyFill="1" applyBorder="1" applyAlignment="1">
      <alignment vertical="center"/>
      <protection/>
    </xf>
    <xf numFmtId="164" fontId="70" fillId="0" borderId="25" xfId="53" applyNumberFormat="1" applyFont="1" applyFill="1" applyBorder="1" applyAlignment="1">
      <alignment horizontal="center" vertical="center"/>
      <protection/>
    </xf>
    <xf numFmtId="49" fontId="69" fillId="0" borderId="0" xfId="53" applyNumberFormat="1" applyFont="1" applyFill="1" applyAlignment="1">
      <alignment horizontal="right" vertical="center"/>
      <protection/>
    </xf>
    <xf numFmtId="0" fontId="69" fillId="0" borderId="0" xfId="53" applyFont="1" applyFill="1" applyAlignment="1">
      <alignment vertical="center"/>
      <protection/>
    </xf>
    <xf numFmtId="0" fontId="10" fillId="0" borderId="27" xfId="0" applyFont="1" applyFill="1" applyBorder="1" applyAlignment="1">
      <alignment horizontal="left" vertical="center" wrapText="1"/>
    </xf>
    <xf numFmtId="0" fontId="10" fillId="0" borderId="0" xfId="53" applyFont="1" applyAlignment="1">
      <alignment vertical="center"/>
      <protection/>
    </xf>
    <xf numFmtId="164" fontId="10" fillId="0" borderId="0" xfId="53" applyNumberFormat="1" applyFont="1" applyAlignment="1">
      <alignment horizontal="right" vertical="center"/>
      <protection/>
    </xf>
    <xf numFmtId="0" fontId="10" fillId="0" borderId="0" xfId="53" applyFont="1" applyAlignment="1">
      <alignment horizontal="right" vertical="center"/>
      <protection/>
    </xf>
    <xf numFmtId="0" fontId="11" fillId="0" borderId="0" xfId="53" applyFont="1" applyAlignment="1">
      <alignment vertical="center"/>
      <protection/>
    </xf>
    <xf numFmtId="0" fontId="14" fillId="0" borderId="0" xfId="53" applyFont="1" applyAlignment="1">
      <alignment horizontal="center" vertical="center"/>
      <protection/>
    </xf>
    <xf numFmtId="49" fontId="10" fillId="0" borderId="19" xfId="53" applyNumberFormat="1" applyFont="1" applyBorder="1" applyAlignment="1">
      <alignment horizontal="center" vertical="center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5" fillId="0" borderId="18" xfId="53" applyFont="1" applyBorder="1" applyAlignment="1">
      <alignment horizontal="left" vertical="center"/>
      <protection/>
    </xf>
    <xf numFmtId="0" fontId="5" fillId="0" borderId="18" xfId="53" applyFont="1" applyBorder="1" applyAlignment="1">
      <alignment vertical="center" wrapText="1"/>
      <protection/>
    </xf>
    <xf numFmtId="0" fontId="5" fillId="0" borderId="18" xfId="53" applyFont="1" applyBorder="1" applyAlignment="1">
      <alignment vertical="center"/>
      <protection/>
    </xf>
    <xf numFmtId="0" fontId="5" fillId="0" borderId="19" xfId="53" applyFont="1" applyBorder="1" applyAlignment="1">
      <alignment vertical="center"/>
      <protection/>
    </xf>
    <xf numFmtId="49" fontId="5" fillId="0" borderId="19" xfId="53" applyNumberFormat="1" applyFont="1" applyBorder="1" applyAlignment="1">
      <alignment horizontal="center" vertical="center"/>
      <protection/>
    </xf>
    <xf numFmtId="49" fontId="5" fillId="0" borderId="23" xfId="53" applyNumberFormat="1" applyFont="1" applyBorder="1" applyAlignment="1">
      <alignment horizontal="center" vertical="center"/>
      <protection/>
    </xf>
    <xf numFmtId="49" fontId="10" fillId="0" borderId="0" xfId="53" applyNumberFormat="1" applyFont="1" applyAlignment="1">
      <alignment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28" xfId="53" applyFont="1" applyBorder="1" applyAlignment="1">
      <alignment horizontal="center" vertical="center" wrapText="1"/>
      <protection/>
    </xf>
    <xf numFmtId="0" fontId="73" fillId="0" borderId="0" xfId="0" applyFont="1" applyFill="1" applyAlignment="1">
      <alignment/>
    </xf>
    <xf numFmtId="0" fontId="73" fillId="0" borderId="0" xfId="0" applyFont="1" applyFill="1" applyAlignment="1">
      <alignment horizontal="center" vertical="center"/>
    </xf>
    <xf numFmtId="43" fontId="8" fillId="0" borderId="0" xfId="63" applyFont="1" applyFill="1" applyAlignment="1">
      <alignment vertical="center"/>
    </xf>
    <xf numFmtId="49" fontId="12" fillId="0" borderId="27" xfId="0" applyNumberFormat="1" applyFont="1" applyFill="1" applyBorder="1" applyAlignment="1">
      <alignment horizontal="center" vertical="center" wrapText="1"/>
    </xf>
    <xf numFmtId="49" fontId="17" fillId="0" borderId="10" xfId="53" applyNumberFormat="1" applyFont="1" applyFill="1" applyBorder="1" applyAlignment="1">
      <alignment horizontal="center" vertical="center" wrapText="1"/>
      <protection/>
    </xf>
    <xf numFmtId="43" fontId="12" fillId="0" borderId="27" xfId="63" applyFont="1" applyFill="1" applyBorder="1" applyAlignment="1">
      <alignment vertical="center" wrapText="1"/>
    </xf>
    <xf numFmtId="0" fontId="73" fillId="0" borderId="0" xfId="0" applyFont="1" applyFill="1" applyAlignment="1">
      <alignment vertical="center"/>
    </xf>
    <xf numFmtId="49" fontId="12" fillId="0" borderId="27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165" fontId="12" fillId="0" borderId="27" xfId="0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/>
    </xf>
    <xf numFmtId="2" fontId="10" fillId="0" borderId="27" xfId="0" applyNumberFormat="1" applyFont="1" applyFill="1" applyBorder="1" applyAlignment="1">
      <alignment horizontal="left" vertical="top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3" fontId="10" fillId="0" borderId="27" xfId="63" applyFont="1" applyFill="1" applyBorder="1" applyAlignment="1">
      <alignment vertical="center" wrapText="1"/>
    </xf>
    <xf numFmtId="0" fontId="73" fillId="0" borderId="0" xfId="0" applyFont="1" applyFill="1" applyAlignment="1">
      <alignment horizontal="left"/>
    </xf>
    <xf numFmtId="11" fontId="10" fillId="0" borderId="27" xfId="0" applyNumberFormat="1" applyFont="1" applyFill="1" applyBorder="1" applyAlignment="1">
      <alignment horizontal="left" vertical="top" wrapText="1"/>
    </xf>
    <xf numFmtId="165" fontId="10" fillId="0" borderId="27" xfId="0" applyNumberFormat="1" applyFont="1" applyFill="1" applyBorder="1" applyAlignment="1">
      <alignment horizontal="left" vertical="top" wrapText="1"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left"/>
    </xf>
    <xf numFmtId="0" fontId="8" fillId="0" borderId="27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8" fillId="0" borderId="27" xfId="0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3" fontId="8" fillId="0" borderId="27" xfId="63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top" wrapText="1"/>
    </xf>
    <xf numFmtId="0" fontId="17" fillId="0" borderId="27" xfId="0" applyFont="1" applyFill="1" applyBorder="1" applyAlignment="1">
      <alignment horizontal="center" vertical="center" wrapText="1"/>
    </xf>
    <xf numFmtId="49" fontId="17" fillId="0" borderId="27" xfId="0" applyNumberFormat="1" applyFont="1" applyFill="1" applyBorder="1" applyAlignment="1">
      <alignment horizontal="center" vertical="center" wrapText="1"/>
    </xf>
    <xf numFmtId="43" fontId="17" fillId="0" borderId="27" xfId="63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left" vertical="center" wrapText="1"/>
    </xf>
    <xf numFmtId="49" fontId="69" fillId="0" borderId="30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left" vertical="center" wrapText="1"/>
    </xf>
    <xf numFmtId="0" fontId="70" fillId="0" borderId="27" xfId="0" applyFont="1" applyFill="1" applyBorder="1" applyAlignment="1">
      <alignment vertical="center" wrapText="1"/>
    </xf>
    <xf numFmtId="49" fontId="12" fillId="0" borderId="30" xfId="0" applyNumberFormat="1" applyFont="1" applyFill="1" applyBorder="1" applyAlignment="1">
      <alignment horizontal="center" vertical="center"/>
    </xf>
    <xf numFmtId="49" fontId="69" fillId="0" borderId="27" xfId="0" applyNumberFormat="1" applyFont="1" applyFill="1" applyBorder="1" applyAlignment="1">
      <alignment horizontal="center" vertical="center"/>
    </xf>
    <xf numFmtId="0" fontId="74" fillId="0" borderId="27" xfId="0" applyFont="1" applyFill="1" applyBorder="1" applyAlignment="1">
      <alignment horizontal="center" vertical="center"/>
    </xf>
    <xf numFmtId="49" fontId="70" fillId="0" borderId="30" xfId="0" applyNumberFormat="1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vertical="center" wrapText="1"/>
    </xf>
    <xf numFmtId="0" fontId="70" fillId="0" borderId="27" xfId="0" applyFont="1" applyFill="1" applyBorder="1" applyAlignment="1">
      <alignment vertical="center"/>
    </xf>
    <xf numFmtId="0" fontId="69" fillId="0" borderId="27" xfId="0" applyFont="1" applyFill="1" applyBorder="1" applyAlignment="1">
      <alignment vertical="center"/>
    </xf>
    <xf numFmtId="0" fontId="73" fillId="0" borderId="27" xfId="0" applyFont="1" applyFill="1" applyBorder="1" applyAlignment="1">
      <alignment vertical="center"/>
    </xf>
    <xf numFmtId="0" fontId="74" fillId="0" borderId="27" xfId="0" applyFont="1" applyFill="1" applyBorder="1" applyAlignment="1">
      <alignment vertical="center"/>
    </xf>
    <xf numFmtId="49" fontId="70" fillId="0" borderId="27" xfId="0" applyNumberFormat="1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vertical="center" wrapText="1"/>
    </xf>
    <xf numFmtId="0" fontId="70" fillId="0" borderId="30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74" fillId="0" borderId="0" xfId="0" applyFont="1" applyFill="1" applyAlignment="1">
      <alignment/>
    </xf>
    <xf numFmtId="43" fontId="70" fillId="0" borderId="27" xfId="63" applyFont="1" applyFill="1" applyBorder="1" applyAlignment="1">
      <alignment vertical="center"/>
    </xf>
    <xf numFmtId="43" fontId="69" fillId="0" borderId="27" xfId="63" applyFont="1" applyFill="1" applyBorder="1" applyAlignment="1">
      <alignment vertical="center"/>
    </xf>
    <xf numFmtId="43" fontId="8" fillId="0" borderId="0" xfId="63" applyFont="1" applyFill="1" applyAlignment="1">
      <alignment horizontal="right" vertical="center"/>
    </xf>
    <xf numFmtId="0" fontId="12" fillId="0" borderId="27" xfId="0" applyFont="1" applyFill="1" applyBorder="1" applyAlignment="1">
      <alignment horizontal="center" vertical="center" wrapText="1"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left"/>
    </xf>
    <xf numFmtId="0" fontId="74" fillId="0" borderId="0" xfId="0" applyFont="1" applyFill="1" applyAlignment="1">
      <alignment horizontal="left"/>
    </xf>
    <xf numFmtId="0" fontId="19" fillId="0" borderId="0" xfId="0" applyFont="1" applyFill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left" vertical="center"/>
    </xf>
    <xf numFmtId="0" fontId="74" fillId="0" borderId="0" xfId="0" applyFont="1" applyFill="1" applyAlignment="1">
      <alignment horizontal="center" vertical="center"/>
    </xf>
    <xf numFmtId="43" fontId="19" fillId="0" borderId="0" xfId="63" applyFont="1" applyFill="1" applyAlignment="1">
      <alignment vertical="center"/>
    </xf>
    <xf numFmtId="0" fontId="5" fillId="0" borderId="15" xfId="53" applyFont="1" applyBorder="1" applyAlignment="1">
      <alignment horizontal="left" vertical="center"/>
      <protection/>
    </xf>
    <xf numFmtId="49" fontId="5" fillId="0" borderId="14" xfId="53" applyNumberFormat="1" applyFont="1" applyBorder="1" applyAlignment="1">
      <alignment horizontal="center" vertical="center"/>
      <protection/>
    </xf>
    <xf numFmtId="49" fontId="5" fillId="0" borderId="13" xfId="53" applyNumberFormat="1" applyFont="1" applyBorder="1" applyAlignment="1">
      <alignment horizontal="center" vertical="center"/>
      <protection/>
    </xf>
    <xf numFmtId="0" fontId="5" fillId="0" borderId="31" xfId="53" applyFont="1" applyBorder="1" applyAlignment="1">
      <alignment vertical="center"/>
      <protection/>
    </xf>
    <xf numFmtId="0" fontId="5" fillId="0" borderId="31" xfId="53" applyFont="1" applyBorder="1" applyAlignment="1">
      <alignment vertical="center" wrapText="1"/>
      <protection/>
    </xf>
    <xf numFmtId="0" fontId="5" fillId="0" borderId="13" xfId="53" applyFont="1" applyBorder="1" applyAlignment="1">
      <alignment vertical="center"/>
      <protection/>
    </xf>
    <xf numFmtId="0" fontId="5" fillId="0" borderId="31" xfId="53" applyFont="1" applyBorder="1" applyAlignment="1">
      <alignment horizontal="left" vertical="center"/>
      <protection/>
    </xf>
    <xf numFmtId="49" fontId="10" fillId="0" borderId="13" xfId="53" applyNumberFormat="1" applyFont="1" applyBorder="1" applyAlignment="1">
      <alignment horizontal="center" vertical="center"/>
      <protection/>
    </xf>
    <xf numFmtId="49" fontId="5" fillId="0" borderId="31" xfId="53" applyNumberFormat="1" applyFont="1" applyBorder="1" applyAlignment="1">
      <alignment horizontal="center" vertical="center"/>
      <protection/>
    </xf>
    <xf numFmtId="49" fontId="12" fillId="0" borderId="13" xfId="53" applyNumberFormat="1" applyFont="1" applyBorder="1" applyAlignment="1">
      <alignment horizontal="center" vertical="center"/>
      <protection/>
    </xf>
    <xf numFmtId="49" fontId="5" fillId="0" borderId="24" xfId="53" applyNumberFormat="1" applyFont="1" applyBorder="1" applyAlignment="1">
      <alignment horizontal="center" vertical="center"/>
      <protection/>
    </xf>
    <xf numFmtId="0" fontId="5" fillId="0" borderId="31" xfId="53" applyFont="1" applyBorder="1" applyAlignment="1">
      <alignment horizontal="left" vertical="center" wrapText="1"/>
      <protection/>
    </xf>
    <xf numFmtId="0" fontId="6" fillId="0" borderId="17" xfId="53" applyFont="1" applyBorder="1" applyAlignment="1">
      <alignment horizontal="left" vertical="center"/>
      <protection/>
    </xf>
    <xf numFmtId="49" fontId="6" fillId="0" borderId="16" xfId="53" applyNumberFormat="1" applyFont="1" applyBorder="1" applyAlignment="1">
      <alignment horizontal="center" vertical="center"/>
      <protection/>
    </xf>
    <xf numFmtId="49" fontId="6" fillId="0" borderId="32" xfId="53" applyNumberFormat="1" applyFont="1" applyBorder="1" applyAlignment="1">
      <alignment horizontal="center" vertical="center"/>
      <protection/>
    </xf>
    <xf numFmtId="0" fontId="6" fillId="0" borderId="17" xfId="53" applyFont="1" applyBorder="1" applyAlignment="1">
      <alignment vertical="center" wrapText="1"/>
      <protection/>
    </xf>
    <xf numFmtId="0" fontId="6" fillId="0" borderId="17" xfId="53" applyFont="1" applyBorder="1" applyAlignment="1">
      <alignment vertical="center"/>
      <protection/>
    </xf>
    <xf numFmtId="49" fontId="5" fillId="0" borderId="32" xfId="53" applyNumberFormat="1" applyFont="1" applyBorder="1" applyAlignment="1">
      <alignment horizontal="center" vertical="center"/>
      <protection/>
    </xf>
    <xf numFmtId="0" fontId="10" fillId="0" borderId="27" xfId="0" applyFont="1" applyFill="1" applyBorder="1" applyAlignment="1">
      <alignment vertical="center" wrapText="1"/>
    </xf>
    <xf numFmtId="49" fontId="3" fillId="0" borderId="27" xfId="0" applyNumberFormat="1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3" fillId="0" borderId="27" xfId="0" applyNumberFormat="1" applyFont="1" applyFill="1" applyBorder="1" applyAlignment="1">
      <alignment horizontal="center" vertical="center" wrapText="1"/>
    </xf>
    <xf numFmtId="43" fontId="3" fillId="0" borderId="27" xfId="63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/>
    </xf>
    <xf numFmtId="49" fontId="4" fillId="0" borderId="27" xfId="0" applyNumberFormat="1" applyFont="1" applyFill="1" applyBorder="1" applyAlignment="1">
      <alignment horizontal="center" vertical="center" wrapText="1"/>
    </xf>
    <xf numFmtId="43" fontId="4" fillId="0" borderId="27" xfId="63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top" wrapText="1"/>
    </xf>
    <xf numFmtId="49" fontId="3" fillId="0" borderId="30" xfId="0" applyNumberFormat="1" applyFont="1" applyFill="1" applyBorder="1" applyAlignment="1">
      <alignment horizontal="center" vertical="center"/>
    </xf>
    <xf numFmtId="0" fontId="75" fillId="0" borderId="27" xfId="0" applyFont="1" applyFill="1" applyBorder="1" applyAlignment="1">
      <alignment vertical="center" wrapText="1"/>
    </xf>
    <xf numFmtId="49" fontId="75" fillId="0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3" fontId="75" fillId="0" borderId="27" xfId="63" applyFont="1" applyFill="1" applyBorder="1" applyAlignment="1">
      <alignment vertical="center"/>
    </xf>
    <xf numFmtId="0" fontId="59" fillId="0" borderId="0" xfId="0" applyFont="1" applyFill="1" applyAlignment="1">
      <alignment/>
    </xf>
    <xf numFmtId="0" fontId="3" fillId="0" borderId="15" xfId="53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3" fillId="0" borderId="0" xfId="0" applyFont="1" applyFill="1" applyAlignment="1">
      <alignment horizontal="left"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0" fontId="3" fillId="0" borderId="27" xfId="0" applyFont="1" applyFill="1" applyBorder="1" applyAlignment="1">
      <alignment horizontal="left" wrapText="1"/>
    </xf>
    <xf numFmtId="43" fontId="3" fillId="0" borderId="27" xfId="63" applyFont="1" applyFill="1" applyBorder="1" applyAlignment="1">
      <alignment vertical="center"/>
    </xf>
    <xf numFmtId="11" fontId="12" fillId="0" borderId="27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75" fillId="0" borderId="3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wrapText="1"/>
    </xf>
    <xf numFmtId="164" fontId="69" fillId="0" borderId="33" xfId="53" applyNumberFormat="1" applyFont="1" applyFill="1" applyBorder="1" applyAlignment="1">
      <alignment horizontal="center" vertical="center"/>
      <protection/>
    </xf>
    <xf numFmtId="0" fontId="11" fillId="0" borderId="0" xfId="53" applyFont="1" applyAlignment="1">
      <alignment horizontal="center" wrapText="1"/>
      <protection/>
    </xf>
    <xf numFmtId="0" fontId="2" fillId="0" borderId="0" xfId="53" applyAlignment="1">
      <alignment vertical="center"/>
      <protection/>
    </xf>
    <xf numFmtId="0" fontId="24" fillId="0" borderId="0" xfId="53" applyFont="1" applyAlignment="1">
      <alignment vertical="center"/>
      <protection/>
    </xf>
    <xf numFmtId="0" fontId="14" fillId="0" borderId="0" xfId="53" applyFont="1" applyAlignment="1">
      <alignment vertical="center"/>
      <protection/>
    </xf>
    <xf numFmtId="164" fontId="14" fillId="0" borderId="0" xfId="53" applyNumberFormat="1" applyFont="1" applyAlignment="1">
      <alignment vertical="center"/>
      <protection/>
    </xf>
    <xf numFmtId="0" fontId="14" fillId="0" borderId="11" xfId="53" applyFont="1" applyBorder="1" applyAlignment="1">
      <alignment horizontal="center" vertical="center"/>
      <protection/>
    </xf>
    <xf numFmtId="164" fontId="14" fillId="0" borderId="11" xfId="53" applyNumberFormat="1" applyFont="1" applyBorder="1" applyAlignment="1">
      <alignment horizontal="center" vertical="center"/>
      <protection/>
    </xf>
    <xf numFmtId="0" fontId="14" fillId="0" borderId="12" xfId="53" applyFont="1" applyBorder="1" applyAlignment="1">
      <alignment horizontal="center" vertical="center"/>
      <protection/>
    </xf>
    <xf numFmtId="164" fontId="14" fillId="0" borderId="12" xfId="53" applyNumberFormat="1" applyFont="1" applyBorder="1" applyAlignment="1">
      <alignment horizontal="center" vertical="center"/>
      <protection/>
    </xf>
    <xf numFmtId="0" fontId="11" fillId="0" borderId="13" xfId="53" applyFont="1" applyBorder="1" applyAlignment="1">
      <alignment vertical="center"/>
      <protection/>
    </xf>
    <xf numFmtId="0" fontId="11" fillId="0" borderId="13" xfId="53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4" fillId="0" borderId="13" xfId="53" applyFont="1" applyBorder="1" applyAlignment="1">
      <alignment vertical="center"/>
      <protection/>
    </xf>
    <xf numFmtId="0" fontId="14" fillId="0" borderId="13" xfId="53" applyFont="1" applyBorder="1" applyAlignment="1">
      <alignment vertical="center" wrapText="1"/>
      <protection/>
    </xf>
    <xf numFmtId="0" fontId="26" fillId="0" borderId="0" xfId="53" applyFont="1" applyAlignment="1">
      <alignment vertical="center"/>
      <protection/>
    </xf>
    <xf numFmtId="0" fontId="14" fillId="0" borderId="14" xfId="53" applyFont="1" applyBorder="1" applyAlignment="1">
      <alignment vertical="center"/>
      <protection/>
    </xf>
    <xf numFmtId="0" fontId="14" fillId="0" borderId="14" xfId="53" applyFont="1" applyBorder="1" applyAlignment="1">
      <alignment vertical="center" wrapText="1"/>
      <protection/>
    </xf>
    <xf numFmtId="0" fontId="11" fillId="0" borderId="14" xfId="53" applyFont="1" applyBorder="1" applyAlignment="1">
      <alignment vertical="center"/>
      <protection/>
    </xf>
    <xf numFmtId="0" fontId="11" fillId="0" borderId="14" xfId="53" applyFont="1" applyBorder="1" applyAlignment="1">
      <alignment vertical="center" wrapText="1"/>
      <protection/>
    </xf>
    <xf numFmtId="0" fontId="14" fillId="0" borderId="33" xfId="53" applyFont="1" applyBorder="1" applyAlignment="1">
      <alignment vertical="center"/>
      <protection/>
    </xf>
    <xf numFmtId="0" fontId="14" fillId="0" borderId="33" xfId="53" applyFont="1" applyBorder="1" applyAlignment="1">
      <alignment vertical="center" wrapText="1"/>
      <protection/>
    </xf>
    <xf numFmtId="0" fontId="14" fillId="0" borderId="25" xfId="53" applyFont="1" applyBorder="1" applyAlignment="1">
      <alignment vertical="center"/>
      <protection/>
    </xf>
    <xf numFmtId="0" fontId="11" fillId="0" borderId="25" xfId="53" applyFont="1" applyBorder="1" applyAlignment="1">
      <alignment vertical="center"/>
      <protection/>
    </xf>
    <xf numFmtId="0" fontId="24" fillId="0" borderId="0" xfId="53" applyFont="1" applyBorder="1" applyAlignment="1">
      <alignment vertical="center"/>
      <protection/>
    </xf>
    <xf numFmtId="164" fontId="24" fillId="0" borderId="0" xfId="53" applyNumberFormat="1" applyFont="1" applyBorder="1" applyAlignment="1">
      <alignment horizontal="center" vertical="center"/>
      <protection/>
    </xf>
    <xf numFmtId="0" fontId="2" fillId="0" borderId="0" xfId="53" applyBorder="1" applyAlignment="1">
      <alignment vertical="center"/>
      <protection/>
    </xf>
    <xf numFmtId="164" fontId="2" fillId="0" borderId="0" xfId="53" applyNumberFormat="1" applyBorder="1" applyAlignment="1">
      <alignment horizontal="center" vertical="center"/>
      <protection/>
    </xf>
    <xf numFmtId="0" fontId="24" fillId="0" borderId="0" xfId="53" applyFont="1" applyFill="1" applyBorder="1" applyAlignment="1">
      <alignment vertical="center"/>
      <protection/>
    </xf>
    <xf numFmtId="0" fontId="26" fillId="0" borderId="0" xfId="53" applyFont="1" applyBorder="1" applyAlignment="1">
      <alignment vertical="center"/>
      <protection/>
    </xf>
    <xf numFmtId="0" fontId="27" fillId="0" borderId="0" xfId="53" applyFont="1" applyBorder="1" applyAlignment="1">
      <alignment vertical="center"/>
      <protection/>
    </xf>
    <xf numFmtId="164" fontId="27" fillId="0" borderId="0" xfId="53" applyNumberFormat="1" applyFont="1" applyBorder="1" applyAlignment="1">
      <alignment horizontal="center" vertical="center"/>
      <protection/>
    </xf>
    <xf numFmtId="164" fontId="2" fillId="0" borderId="0" xfId="53" applyNumberFormat="1" applyAlignment="1">
      <alignment vertical="center"/>
      <protection/>
    </xf>
    <xf numFmtId="164" fontId="10" fillId="0" borderId="0" xfId="53" applyNumberFormat="1" applyFont="1" applyFill="1" applyAlignment="1">
      <alignment horizontal="right" vertical="center"/>
      <protection/>
    </xf>
    <xf numFmtId="0" fontId="10" fillId="0" borderId="0" xfId="53" applyFont="1" applyFill="1" applyAlignment="1">
      <alignment horizontal="right" vertical="center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164" fontId="77" fillId="0" borderId="0" xfId="0" applyNumberFormat="1" applyFont="1" applyFill="1" applyAlignment="1">
      <alignment horizontal="right" vertical="center"/>
    </xf>
    <xf numFmtId="0" fontId="77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69" fillId="0" borderId="0" xfId="53" applyFont="1" applyFill="1" applyAlignment="1">
      <alignment horizontal="center" vertical="center"/>
      <protection/>
    </xf>
    <xf numFmtId="49" fontId="69" fillId="0" borderId="0" xfId="53" applyNumberFormat="1" applyFont="1" applyFill="1" applyAlignment="1">
      <alignment vertical="center"/>
      <protection/>
    </xf>
    <xf numFmtId="164" fontId="69" fillId="0" borderId="0" xfId="53" applyNumberFormat="1" applyFont="1" applyFill="1" applyAlignment="1">
      <alignment horizontal="center" vertical="center"/>
      <protection/>
    </xf>
    <xf numFmtId="49" fontId="70" fillId="0" borderId="34" xfId="53" applyNumberFormat="1" applyFont="1" applyFill="1" applyBorder="1" applyAlignment="1">
      <alignment horizontal="center" vertical="center"/>
      <protection/>
    </xf>
    <xf numFmtId="0" fontId="10" fillId="0" borderId="0" xfId="53" applyFont="1" applyFill="1" applyAlignment="1">
      <alignment horizontal="justify" vertical="center"/>
      <protection/>
    </xf>
    <xf numFmtId="0" fontId="12" fillId="0" borderId="0" xfId="53" applyFont="1" applyFill="1">
      <alignment/>
      <protection/>
    </xf>
    <xf numFmtId="0" fontId="12" fillId="0" borderId="0" xfId="53" applyFont="1" applyFill="1" applyAlignment="1">
      <alignment horizontal="center" vertical="center"/>
      <protection/>
    </xf>
    <xf numFmtId="0" fontId="12" fillId="0" borderId="0" xfId="53" applyFont="1" applyFill="1" applyAlignment="1">
      <alignment horizontal="justify" vertical="center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27" xfId="53" applyFont="1" applyFill="1" applyBorder="1" applyAlignment="1">
      <alignment horizontal="center" vertical="center"/>
      <protection/>
    </xf>
    <xf numFmtId="0" fontId="10" fillId="0" borderId="27" xfId="53" applyFont="1" applyFill="1" applyBorder="1" applyAlignment="1">
      <alignment horizontal="center" vertical="center"/>
      <protection/>
    </xf>
    <xf numFmtId="0" fontId="10" fillId="0" borderId="27" xfId="53" applyFont="1" applyFill="1" applyBorder="1" applyAlignment="1">
      <alignment horizontal="justify" vertical="center"/>
      <protection/>
    </xf>
    <xf numFmtId="0" fontId="10" fillId="0" borderId="27" xfId="53" applyFont="1" applyFill="1" applyBorder="1" applyAlignment="1">
      <alignment horizontal="justify" vertical="center" wrapText="1"/>
      <protection/>
    </xf>
    <xf numFmtId="0" fontId="10" fillId="0" borderId="0" xfId="53" applyFont="1" applyFill="1" applyAlignment="1">
      <alignment vertical="top"/>
      <protection/>
    </xf>
    <xf numFmtId="0" fontId="10" fillId="0" borderId="27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vertical="center" wrapText="1"/>
      <protection/>
    </xf>
    <xf numFmtId="0" fontId="10" fillId="0" borderId="0" xfId="53" applyFont="1" applyFill="1" applyBorder="1">
      <alignment/>
      <protection/>
    </xf>
    <xf numFmtId="0" fontId="10" fillId="0" borderId="27" xfId="53" applyNumberFormat="1" applyFont="1" applyFill="1" applyBorder="1" applyAlignment="1">
      <alignment horizontal="justify" vertical="center" wrapText="1"/>
      <protection/>
    </xf>
    <xf numFmtId="0" fontId="10" fillId="0" borderId="0" xfId="53" applyFont="1" applyFill="1" applyBorder="1" applyAlignment="1">
      <alignment horizontal="center" vertical="center"/>
      <protection/>
    </xf>
    <xf numFmtId="0" fontId="10" fillId="0" borderId="0" xfId="53" applyFont="1" applyAlignment="1">
      <alignment horizontal="right"/>
      <protection/>
    </xf>
    <xf numFmtId="0" fontId="5" fillId="0" borderId="0" xfId="53" applyFont="1" applyAlignment="1">
      <alignment horizontal="right"/>
      <protection/>
    </xf>
    <xf numFmtId="0" fontId="5" fillId="0" borderId="0" xfId="53" applyFont="1">
      <alignment/>
      <protection/>
    </xf>
    <xf numFmtId="0" fontId="5" fillId="0" borderId="35" xfId="53" applyFont="1" applyBorder="1">
      <alignment/>
      <protection/>
    </xf>
    <xf numFmtId="0" fontId="5" fillId="0" borderId="36" xfId="53" applyFont="1" applyBorder="1" applyAlignment="1">
      <alignment horizontal="center" wrapText="1"/>
      <protection/>
    </xf>
    <xf numFmtId="0" fontId="5" fillId="0" borderId="37" xfId="53" applyFont="1" applyBorder="1" applyAlignment="1">
      <alignment horizontal="center" wrapText="1"/>
      <protection/>
    </xf>
    <xf numFmtId="0" fontId="5" fillId="0" borderId="38" xfId="53" applyFont="1" applyBorder="1">
      <alignment/>
      <protection/>
    </xf>
    <xf numFmtId="3" fontId="5" fillId="0" borderId="27" xfId="53" applyNumberFormat="1" applyFont="1" applyBorder="1" applyAlignment="1">
      <alignment horizontal="center"/>
      <protection/>
    </xf>
    <xf numFmtId="3" fontId="5" fillId="0" borderId="39" xfId="53" applyNumberFormat="1" applyFont="1" applyBorder="1" applyAlignment="1">
      <alignment horizontal="center"/>
      <protection/>
    </xf>
    <xf numFmtId="0" fontId="5" fillId="0" borderId="38" xfId="53" applyFont="1" applyBorder="1" applyAlignment="1">
      <alignment horizontal="left" vertical="center" wrapText="1"/>
      <protection/>
    </xf>
    <xf numFmtId="0" fontId="5" fillId="0" borderId="38" xfId="53" applyFont="1" applyBorder="1" applyAlignment="1">
      <alignment horizontal="left" vertical="center"/>
      <protection/>
    </xf>
    <xf numFmtId="3" fontId="5" fillId="0" borderId="27" xfId="53" applyNumberFormat="1" applyFont="1" applyFill="1" applyBorder="1" applyAlignment="1">
      <alignment horizontal="center"/>
      <protection/>
    </xf>
    <xf numFmtId="0" fontId="3" fillId="0" borderId="40" xfId="53" applyFont="1" applyBorder="1">
      <alignment/>
      <protection/>
    </xf>
    <xf numFmtId="3" fontId="3" fillId="0" borderId="41" xfId="53" applyNumberFormat="1" applyFont="1" applyBorder="1" applyAlignment="1">
      <alignment horizontal="center"/>
      <protection/>
    </xf>
    <xf numFmtId="3" fontId="3" fillId="0" borderId="42" xfId="53" applyNumberFormat="1" applyFont="1" applyBorder="1" applyAlignment="1">
      <alignment horizontal="center"/>
      <protection/>
    </xf>
    <xf numFmtId="0" fontId="69" fillId="0" borderId="33" xfId="53" applyFont="1" applyFill="1" applyBorder="1" applyAlignment="1">
      <alignment horizontal="center" vertical="center"/>
      <protection/>
    </xf>
    <xf numFmtId="0" fontId="10" fillId="0" borderId="18" xfId="53" applyFont="1" applyFill="1" applyBorder="1" applyAlignment="1">
      <alignment wrapText="1"/>
      <protection/>
    </xf>
    <xf numFmtId="0" fontId="10" fillId="0" borderId="15" xfId="0" applyFont="1" applyFill="1" applyBorder="1" applyAlignment="1">
      <alignment vertical="center" wrapText="1"/>
    </xf>
    <xf numFmtId="4" fontId="12" fillId="0" borderId="14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164" fontId="12" fillId="0" borderId="13" xfId="53" applyNumberFormat="1" applyFont="1" applyFill="1" applyBorder="1" applyAlignment="1">
      <alignment horizontal="center" vertical="center"/>
      <protection/>
    </xf>
    <xf numFmtId="49" fontId="13" fillId="0" borderId="17" xfId="53" applyNumberFormat="1" applyFont="1" applyFill="1" applyBorder="1" applyAlignment="1">
      <alignment vertical="center"/>
      <protection/>
    </xf>
    <xf numFmtId="164" fontId="13" fillId="0" borderId="16" xfId="53" applyNumberFormat="1" applyFont="1" applyFill="1" applyBorder="1" applyAlignment="1">
      <alignment horizontal="center" vertical="center"/>
      <protection/>
    </xf>
    <xf numFmtId="49" fontId="10" fillId="0" borderId="31" xfId="53" applyNumberFormat="1" applyFont="1" applyFill="1" applyBorder="1" applyAlignment="1">
      <alignment vertical="center"/>
      <protection/>
    </xf>
    <xf numFmtId="164" fontId="10" fillId="0" borderId="13" xfId="53" applyNumberFormat="1" applyFont="1" applyFill="1" applyBorder="1" applyAlignment="1">
      <alignment horizontal="center" vertical="center"/>
      <protection/>
    </xf>
    <xf numFmtId="164" fontId="12" fillId="0" borderId="16" xfId="53" applyNumberFormat="1" applyFont="1" applyFill="1" applyBorder="1" applyAlignment="1">
      <alignment horizontal="center" vertical="center"/>
      <protection/>
    </xf>
    <xf numFmtId="49" fontId="10" fillId="0" borderId="43" xfId="53" applyNumberFormat="1" applyFont="1" applyFill="1" applyBorder="1" applyAlignment="1">
      <alignment vertical="center"/>
      <protection/>
    </xf>
    <xf numFmtId="164" fontId="10" fillId="0" borderId="33" xfId="53" applyNumberFormat="1" applyFont="1" applyFill="1" applyBorder="1" applyAlignment="1">
      <alignment horizontal="center" vertical="center"/>
      <protection/>
    </xf>
    <xf numFmtId="0" fontId="10" fillId="0" borderId="31" xfId="0" applyFont="1" applyFill="1" applyBorder="1" applyAlignment="1">
      <alignment vertical="center" wrapText="1"/>
    </xf>
    <xf numFmtId="4" fontId="10" fillId="0" borderId="13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 wrapText="1"/>
    </xf>
    <xf numFmtId="0" fontId="10" fillId="0" borderId="43" xfId="0" applyFont="1" applyFill="1" applyBorder="1" applyAlignment="1">
      <alignment vertical="center" wrapText="1"/>
    </xf>
    <xf numFmtId="4" fontId="10" fillId="0" borderId="33" xfId="0" applyNumberFormat="1" applyFont="1" applyFill="1" applyBorder="1" applyAlignment="1">
      <alignment horizontal="center" vertical="center"/>
    </xf>
    <xf numFmtId="49" fontId="10" fillId="0" borderId="18" xfId="53" applyNumberFormat="1" applyFont="1" applyFill="1" applyBorder="1" applyAlignment="1">
      <alignment vertical="center"/>
      <protection/>
    </xf>
    <xf numFmtId="164" fontId="10" fillId="0" borderId="19" xfId="53" applyNumberFormat="1" applyFont="1" applyFill="1" applyBorder="1" applyAlignment="1">
      <alignment horizontal="center" vertical="center"/>
      <protection/>
    </xf>
    <xf numFmtId="0" fontId="10" fillId="0" borderId="31" xfId="53" applyNumberFormat="1" applyFont="1" applyFill="1" applyBorder="1" applyAlignment="1">
      <alignment horizontal="left" vertical="center" wrapText="1"/>
      <protection/>
    </xf>
    <xf numFmtId="49" fontId="10" fillId="0" borderId="31" xfId="53" applyNumberFormat="1" applyFont="1" applyFill="1" applyBorder="1" applyAlignment="1">
      <alignment vertical="center" wrapText="1"/>
      <protection/>
    </xf>
    <xf numFmtId="49" fontId="10" fillId="0" borderId="43" xfId="53" applyNumberFormat="1" applyFont="1" applyFill="1" applyBorder="1" applyAlignment="1">
      <alignment vertical="center" wrapText="1"/>
      <protection/>
    </xf>
    <xf numFmtId="49" fontId="12" fillId="0" borderId="17" xfId="53" applyNumberFormat="1" applyFont="1" applyFill="1" applyBorder="1" applyAlignment="1">
      <alignment vertical="center"/>
      <protection/>
    </xf>
    <xf numFmtId="49" fontId="12" fillId="34" borderId="17" xfId="53" applyNumberFormat="1" applyFont="1" applyFill="1" applyBorder="1" applyAlignment="1">
      <alignment vertical="center"/>
      <protection/>
    </xf>
    <xf numFmtId="164" fontId="12" fillId="34" borderId="16" xfId="53" applyNumberFormat="1" applyFont="1" applyFill="1" applyBorder="1" applyAlignment="1">
      <alignment horizontal="center" vertical="center"/>
      <protection/>
    </xf>
    <xf numFmtId="49" fontId="12" fillId="34" borderId="17" xfId="53" applyNumberFormat="1" applyFont="1" applyFill="1" applyBorder="1" applyAlignment="1">
      <alignment vertical="center" wrapText="1"/>
      <protection/>
    </xf>
    <xf numFmtId="0" fontId="12" fillId="34" borderId="17" xfId="0" applyFont="1" applyFill="1" applyBorder="1" applyAlignment="1">
      <alignment vertical="center" wrapText="1"/>
    </xf>
    <xf numFmtId="43" fontId="73" fillId="0" borderId="0" xfId="0" applyNumberFormat="1" applyFont="1" applyFill="1" applyAlignment="1">
      <alignment/>
    </xf>
    <xf numFmtId="0" fontId="12" fillId="0" borderId="27" xfId="53" applyFont="1" applyFill="1" applyBorder="1" applyAlignment="1">
      <alignment horizontal="center" vertical="center" wrapText="1"/>
      <protection/>
    </xf>
    <xf numFmtId="0" fontId="10" fillId="0" borderId="27" xfId="53" applyNumberFormat="1" applyFont="1" applyFill="1" applyBorder="1" applyAlignment="1">
      <alignment horizontal="justify" vertical="center"/>
      <protection/>
    </xf>
    <xf numFmtId="0" fontId="10" fillId="0" borderId="0" xfId="53" applyFont="1" applyFill="1" applyBorder="1" applyAlignment="1">
      <alignment horizontal="justify" vertical="center" wrapText="1"/>
      <protection/>
    </xf>
    <xf numFmtId="49" fontId="12" fillId="0" borderId="0" xfId="53" applyNumberFormat="1" applyFont="1" applyFill="1" applyBorder="1" applyAlignment="1">
      <alignment horizontal="center" vertical="center"/>
      <protection/>
    </xf>
    <xf numFmtId="0" fontId="12" fillId="0" borderId="0" xfId="53" applyFont="1" applyFill="1" applyBorder="1" applyAlignment="1">
      <alignment horizontal="center" vertical="center"/>
      <protection/>
    </xf>
    <xf numFmtId="0" fontId="12" fillId="0" borderId="0" xfId="53" applyFont="1" applyFill="1" applyBorder="1" applyAlignment="1">
      <alignment horizontal="justify" vertical="center"/>
      <protection/>
    </xf>
    <xf numFmtId="49" fontId="10" fillId="0" borderId="0" xfId="53" applyNumberFormat="1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horizontal="justify" vertical="center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justify" wrapText="1"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vertical="center" wrapText="1"/>
      <protection/>
    </xf>
    <xf numFmtId="49" fontId="10" fillId="0" borderId="0" xfId="53" applyNumberFormat="1" applyFont="1" applyFill="1" applyBorder="1" applyAlignment="1">
      <alignment horizontal="center" vertical="center" wrapText="1"/>
      <protection/>
    </xf>
    <xf numFmtId="0" fontId="10" fillId="0" borderId="0" xfId="53" applyNumberFormat="1" applyFont="1" applyFill="1" applyBorder="1" applyAlignment="1">
      <alignment horizontal="justify" vertical="center" wrapText="1"/>
      <protection/>
    </xf>
    <xf numFmtId="0" fontId="12" fillId="0" borderId="0" xfId="53" applyFont="1" applyFill="1" applyBorder="1" applyAlignment="1">
      <alignment horizontal="justify" vertical="center" wrapText="1"/>
      <protection/>
    </xf>
    <xf numFmtId="0" fontId="5" fillId="0" borderId="0" xfId="53" applyFont="1" applyFill="1" applyBorder="1" applyAlignment="1">
      <alignment horizontal="left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0" fillId="0" borderId="0" xfId="53" applyFont="1" applyFill="1" applyBorder="1" applyAlignment="1">
      <alignment vertical="center"/>
      <protection/>
    </xf>
    <xf numFmtId="4" fontId="10" fillId="0" borderId="0" xfId="53" applyNumberFormat="1" applyFont="1" applyAlignment="1">
      <alignment horizontal="right" vertical="center"/>
      <protection/>
    </xf>
    <xf numFmtId="4" fontId="10" fillId="0" borderId="0" xfId="53" applyNumberFormat="1" applyFont="1" applyAlignment="1">
      <alignment vertical="center"/>
      <protection/>
    </xf>
    <xf numFmtId="4" fontId="14" fillId="0" borderId="0" xfId="53" applyNumberFormat="1" applyFont="1" applyAlignment="1">
      <alignment horizontal="center" vertical="center"/>
      <protection/>
    </xf>
    <xf numFmtId="4" fontId="6" fillId="0" borderId="16" xfId="65" applyNumberFormat="1" applyFont="1" applyBorder="1" applyAlignment="1">
      <alignment horizontal="center" vertical="center"/>
    </xf>
    <xf numFmtId="4" fontId="5" fillId="0" borderId="13" xfId="65" applyNumberFormat="1" applyFont="1" applyFill="1" applyBorder="1" applyAlignment="1">
      <alignment horizontal="center" vertical="center"/>
    </xf>
    <xf numFmtId="4" fontId="5" fillId="0" borderId="19" xfId="65" applyNumberFormat="1" applyFont="1" applyFill="1" applyBorder="1" applyAlignment="1">
      <alignment horizontal="center" vertical="center"/>
    </xf>
    <xf numFmtId="4" fontId="6" fillId="0" borderId="16" xfId="65" applyNumberFormat="1" applyFont="1" applyFill="1" applyBorder="1" applyAlignment="1">
      <alignment horizontal="center" vertical="center"/>
    </xf>
    <xf numFmtId="4" fontId="5" fillId="35" borderId="13" xfId="65" applyNumberFormat="1" applyFont="1" applyFill="1" applyBorder="1" applyAlignment="1">
      <alignment horizontal="center" vertical="center"/>
    </xf>
    <xf numFmtId="4" fontId="5" fillId="0" borderId="14" xfId="65" applyNumberFormat="1" applyFont="1" applyBorder="1" applyAlignment="1">
      <alignment horizontal="center" vertical="center"/>
    </xf>
    <xf numFmtId="4" fontId="11" fillId="0" borderId="16" xfId="65" applyNumberFormat="1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8" fillId="0" borderId="44" xfId="53" applyNumberFormat="1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vertical="center"/>
      <protection/>
    </xf>
    <xf numFmtId="49" fontId="12" fillId="0" borderId="30" xfId="0" applyNumberFormat="1" applyFont="1" applyFill="1" applyBorder="1" applyAlignment="1">
      <alignment horizontal="left" vertical="center" wrapText="1"/>
    </xf>
    <xf numFmtId="49" fontId="12" fillId="0" borderId="44" xfId="0" applyNumberFormat="1" applyFont="1" applyFill="1" applyBorder="1" applyAlignment="1">
      <alignment horizontal="center" vertical="center" wrapText="1"/>
    </xf>
    <xf numFmtId="49" fontId="17" fillId="0" borderId="44" xfId="53" applyNumberFormat="1" applyFont="1" applyFill="1" applyBorder="1" applyAlignment="1">
      <alignment horizontal="center" vertical="center" wrapText="1"/>
      <protection/>
    </xf>
    <xf numFmtId="43" fontId="8" fillId="35" borderId="0" xfId="63" applyFont="1" applyFill="1" applyAlignment="1">
      <alignment horizontal="right" vertical="center"/>
    </xf>
    <xf numFmtId="43" fontId="8" fillId="35" borderId="0" xfId="63" applyFont="1" applyFill="1" applyAlignment="1">
      <alignment vertical="center"/>
    </xf>
    <xf numFmtId="43" fontId="12" fillId="35" borderId="27" xfId="63" applyFont="1" applyFill="1" applyBorder="1" applyAlignment="1">
      <alignment vertical="center" wrapText="1"/>
    </xf>
    <xf numFmtId="43" fontId="10" fillId="35" borderId="27" xfId="63" applyFont="1" applyFill="1" applyBorder="1" applyAlignment="1">
      <alignment vertical="center" wrapText="1"/>
    </xf>
    <xf numFmtId="43" fontId="69" fillId="35" borderId="27" xfId="63" applyFont="1" applyFill="1" applyBorder="1" applyAlignment="1">
      <alignment vertical="center"/>
    </xf>
    <xf numFmtId="43" fontId="17" fillId="35" borderId="27" xfId="63" applyFont="1" applyFill="1" applyBorder="1" applyAlignment="1">
      <alignment vertical="center" wrapText="1"/>
    </xf>
    <xf numFmtId="43" fontId="19" fillId="35" borderId="0" xfId="63" applyFont="1" applyFill="1" applyAlignment="1">
      <alignment vertical="center"/>
    </xf>
    <xf numFmtId="0" fontId="22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31" xfId="53" applyFont="1" applyBorder="1" applyAlignment="1">
      <alignment vertical="center" wrapText="1"/>
      <protection/>
    </xf>
    <xf numFmtId="0" fontId="10" fillId="0" borderId="38" xfId="53" applyFont="1" applyBorder="1" applyAlignment="1">
      <alignment vertical="center"/>
      <protection/>
    </xf>
    <xf numFmtId="0" fontId="10" fillId="0" borderId="45" xfId="53" applyFont="1" applyBorder="1" applyAlignment="1">
      <alignment vertical="center"/>
      <protection/>
    </xf>
    <xf numFmtId="0" fontId="10" fillId="0" borderId="31" xfId="53" applyFont="1" applyBorder="1" applyAlignment="1">
      <alignment vertical="center"/>
      <protection/>
    </xf>
    <xf numFmtId="0" fontId="5" fillId="0" borderId="46" xfId="53" applyFont="1" applyBorder="1" applyAlignment="1">
      <alignment horizontal="left" vertical="center"/>
      <protection/>
    </xf>
    <xf numFmtId="49" fontId="6" fillId="0" borderId="21" xfId="53" applyNumberFormat="1" applyFont="1" applyBorder="1" applyAlignment="1">
      <alignment horizontal="center" vertical="center"/>
      <protection/>
    </xf>
    <xf numFmtId="49" fontId="5" fillId="0" borderId="22" xfId="53" applyNumberFormat="1" applyFont="1" applyBorder="1" applyAlignment="1">
      <alignment horizontal="center" vertical="center"/>
      <protection/>
    </xf>
    <xf numFmtId="4" fontId="5" fillId="0" borderId="21" xfId="65" applyNumberFormat="1" applyFont="1" applyBorder="1" applyAlignment="1">
      <alignment horizontal="center" vertical="center"/>
    </xf>
    <xf numFmtId="0" fontId="10" fillId="0" borderId="18" xfId="53" applyFont="1" applyBorder="1" applyAlignment="1">
      <alignment horizontal="left" vertical="center"/>
      <protection/>
    </xf>
    <xf numFmtId="0" fontId="10" fillId="0" borderId="31" xfId="53" applyFont="1" applyBorder="1" applyAlignment="1">
      <alignment horizontal="left" vertical="center"/>
      <protection/>
    </xf>
    <xf numFmtId="43" fontId="74" fillId="0" borderId="0" xfId="0" applyNumberFormat="1" applyFont="1" applyFill="1" applyAlignment="1">
      <alignment/>
    </xf>
    <xf numFmtId="0" fontId="10" fillId="0" borderId="18" xfId="53" applyFont="1" applyBorder="1" applyAlignment="1">
      <alignment vertical="center"/>
      <protection/>
    </xf>
    <xf numFmtId="0" fontId="3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165" fontId="12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center" wrapText="1"/>
    </xf>
    <xf numFmtId="165" fontId="10" fillId="0" borderId="10" xfId="0" applyNumberFormat="1" applyFont="1" applyFill="1" applyBorder="1" applyAlignment="1">
      <alignment horizontal="left" vertical="top" wrapText="1"/>
    </xf>
    <xf numFmtId="49" fontId="12" fillId="0" borderId="44" xfId="0" applyNumberFormat="1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47" xfId="53" applyFont="1" applyFill="1" applyBorder="1" applyAlignment="1">
      <alignment vertical="center"/>
      <protection/>
    </xf>
    <xf numFmtId="0" fontId="10" fillId="0" borderId="10" xfId="0" applyFont="1" applyFill="1" applyBorder="1" applyAlignment="1">
      <alignment vertical="center" wrapText="1"/>
    </xf>
    <xf numFmtId="11" fontId="10" fillId="0" borderId="10" xfId="0" applyNumberFormat="1" applyFont="1" applyFill="1" applyBorder="1" applyAlignment="1">
      <alignment horizontal="left" vertical="top" wrapText="1"/>
    </xf>
    <xf numFmtId="0" fontId="70" fillId="0" borderId="10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vertical="center" wrapText="1"/>
    </xf>
    <xf numFmtId="0" fontId="10" fillId="0" borderId="48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69" fillId="0" borderId="44" xfId="0" applyFont="1" applyFill="1" applyBorder="1" applyAlignment="1">
      <alignment vertical="center" wrapText="1"/>
    </xf>
    <xf numFmtId="4" fontId="11" fillId="0" borderId="14" xfId="53" applyNumberFormat="1" applyFont="1" applyBorder="1" applyAlignment="1">
      <alignment horizontal="center" vertical="center"/>
      <protection/>
    </xf>
    <xf numFmtId="4" fontId="14" fillId="0" borderId="14" xfId="53" applyNumberFormat="1" applyFont="1" applyBorder="1" applyAlignment="1">
      <alignment horizontal="center" vertical="center"/>
      <protection/>
    </xf>
    <xf numFmtId="4" fontId="14" fillId="0" borderId="33" xfId="53" applyNumberFormat="1" applyFont="1" applyBorder="1" applyAlignment="1">
      <alignment horizontal="center" vertical="center"/>
      <protection/>
    </xf>
    <xf numFmtId="4" fontId="11" fillId="0" borderId="25" xfId="53" applyNumberFormat="1" applyFont="1" applyBorder="1" applyAlignment="1">
      <alignment horizontal="center" vertical="center"/>
      <protection/>
    </xf>
    <xf numFmtId="43" fontId="78" fillId="0" borderId="0" xfId="63" applyFont="1" applyFill="1" applyAlignment="1">
      <alignment vertical="center"/>
    </xf>
    <xf numFmtId="0" fontId="12" fillId="0" borderId="49" xfId="53" applyFont="1" applyFill="1" applyBorder="1" applyAlignment="1">
      <alignment horizontal="center" vertical="center"/>
      <protection/>
    </xf>
    <xf numFmtId="0" fontId="12" fillId="0" borderId="49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  <xf numFmtId="0" fontId="69" fillId="0" borderId="27" xfId="0" applyFont="1" applyBorder="1" applyAlignment="1">
      <alignment horizontal="center" vertical="center"/>
    </xf>
    <xf numFmtId="0" fontId="69" fillId="0" borderId="27" xfId="0" applyFont="1" applyBorder="1" applyAlignment="1">
      <alignment wrapText="1"/>
    </xf>
    <xf numFmtId="0" fontId="69" fillId="0" borderId="27" xfId="0" applyFont="1" applyBorder="1" applyAlignment="1">
      <alignment horizontal="justify"/>
    </xf>
    <xf numFmtId="0" fontId="69" fillId="36" borderId="27" xfId="0" applyFont="1" applyFill="1" applyBorder="1" applyAlignment="1">
      <alignment horizontal="center" vertical="center" wrapText="1"/>
    </xf>
    <xf numFmtId="0" fontId="14" fillId="0" borderId="11" xfId="53" applyFont="1" applyBorder="1" applyAlignment="1">
      <alignment horizontal="center" vertical="center"/>
      <protection/>
    </xf>
    <xf numFmtId="0" fontId="14" fillId="0" borderId="12" xfId="53" applyFont="1" applyBorder="1" applyAlignment="1">
      <alignment horizontal="center" vertical="center"/>
      <protection/>
    </xf>
    <xf numFmtId="0" fontId="11" fillId="0" borderId="0" xfId="53" applyFont="1" applyAlignment="1">
      <alignment horizontal="center" vertical="center" wrapText="1"/>
      <protection/>
    </xf>
    <xf numFmtId="0" fontId="11" fillId="0" borderId="0" xfId="53" applyFont="1" applyFill="1" applyAlignment="1">
      <alignment horizontal="center" wrapText="1"/>
      <protection/>
    </xf>
    <xf numFmtId="49" fontId="12" fillId="0" borderId="34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0" fontId="69" fillId="0" borderId="33" xfId="53" applyFont="1" applyFill="1" applyBorder="1" applyAlignment="1">
      <alignment horizontal="center" vertical="center"/>
      <protection/>
    </xf>
    <xf numFmtId="0" fontId="69" fillId="0" borderId="13" xfId="53" applyFont="1" applyFill="1" applyBorder="1" applyAlignment="1">
      <alignment horizontal="center" vertical="center"/>
      <protection/>
    </xf>
    <xf numFmtId="0" fontId="69" fillId="0" borderId="19" xfId="53" applyFont="1" applyFill="1" applyBorder="1" applyAlignment="1">
      <alignment horizontal="center" vertical="center"/>
      <protection/>
    </xf>
    <xf numFmtId="0" fontId="69" fillId="0" borderId="33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" fillId="0" borderId="0" xfId="53" applyFont="1" applyFill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/>
      <protection/>
    </xf>
    <xf numFmtId="0" fontId="12" fillId="0" borderId="17" xfId="53" applyFont="1" applyFill="1" applyBorder="1" applyAlignment="1">
      <alignment horizontal="center" vertical="center"/>
      <protection/>
    </xf>
    <xf numFmtId="0" fontId="12" fillId="0" borderId="50" xfId="53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4" fontId="6" fillId="0" borderId="11" xfId="53" applyNumberFormat="1" applyFont="1" applyBorder="1" applyAlignment="1">
      <alignment horizontal="center" vertical="center" wrapText="1"/>
      <protection/>
    </xf>
    <xf numFmtId="4" fontId="6" fillId="0" borderId="12" xfId="53" applyNumberFormat="1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/>
      <protection/>
    </xf>
    <xf numFmtId="0" fontId="6" fillId="0" borderId="17" xfId="53" applyFont="1" applyBorder="1" applyAlignment="1">
      <alignment horizontal="center" vertical="center"/>
      <protection/>
    </xf>
    <xf numFmtId="0" fontId="11" fillId="0" borderId="17" xfId="53" applyFont="1" applyBorder="1" applyAlignment="1">
      <alignment horizontal="center" vertical="center"/>
      <protection/>
    </xf>
    <xf numFmtId="0" fontId="11" fillId="0" borderId="32" xfId="53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12" xfId="53" applyFont="1" applyBorder="1" applyAlignment="1">
      <alignment horizontal="center" vertical="center"/>
      <protection/>
    </xf>
    <xf numFmtId="0" fontId="18" fillId="0" borderId="0" xfId="53" applyFont="1" applyAlignment="1">
      <alignment horizontal="center" vertical="center" wrapText="1"/>
      <protection/>
    </xf>
    <xf numFmtId="0" fontId="17" fillId="0" borderId="0" xfId="0" applyFont="1" applyFill="1" applyAlignment="1">
      <alignment horizontal="center" wrapText="1"/>
    </xf>
    <xf numFmtId="0" fontId="17" fillId="0" borderId="30" xfId="0" applyFont="1" applyFill="1" applyBorder="1" applyAlignment="1">
      <alignment horizontal="center" wrapText="1"/>
    </xf>
    <xf numFmtId="0" fontId="17" fillId="0" borderId="23" xfId="0" applyFont="1" applyFill="1" applyBorder="1" applyAlignment="1">
      <alignment horizontal="center" wrapText="1"/>
    </xf>
    <xf numFmtId="0" fontId="17" fillId="0" borderId="29" xfId="0" applyFont="1" applyFill="1" applyBorder="1" applyAlignment="1">
      <alignment horizontal="center" wrapText="1"/>
    </xf>
    <xf numFmtId="4" fontId="10" fillId="0" borderId="0" xfId="53" applyNumberFormat="1" applyFont="1" applyAlignment="1">
      <alignment horizontal="center" vertical="center"/>
      <protection/>
    </xf>
    <xf numFmtId="0" fontId="7" fillId="0" borderId="0" xfId="0" applyFont="1" applyFill="1" applyAlignment="1">
      <alignment horizontal="center" wrapText="1"/>
    </xf>
    <xf numFmtId="0" fontId="12" fillId="0" borderId="30" xfId="0" applyFont="1" applyFill="1" applyBorder="1" applyAlignment="1">
      <alignment horizontal="left" wrapText="1"/>
    </xf>
    <xf numFmtId="0" fontId="12" fillId="0" borderId="23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horizontal="left" wrapText="1"/>
    </xf>
    <xf numFmtId="0" fontId="11" fillId="0" borderId="0" xfId="53" applyFont="1" applyAlignment="1">
      <alignment horizontal="center" wrapText="1"/>
      <protection/>
    </xf>
    <xf numFmtId="0" fontId="14" fillId="0" borderId="0" xfId="53" applyFont="1" applyAlignment="1">
      <alignment horizontal="center" wrapText="1"/>
      <protection/>
    </xf>
    <xf numFmtId="0" fontId="6" fillId="0" borderId="0" xfId="53" applyFont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37"/>
  <sheetViews>
    <sheetView zoomScale="71" zoomScaleNormal="71" workbookViewId="0" topLeftCell="A1">
      <selection activeCell="B12" sqref="B12"/>
    </sheetView>
  </sheetViews>
  <sheetFormatPr defaultColWidth="10.00390625" defaultRowHeight="15"/>
  <cols>
    <col min="1" max="1" width="39.140625" style="202" customWidth="1"/>
    <col min="2" max="2" width="81.421875" style="202" customWidth="1"/>
    <col min="3" max="3" width="18.28125" style="232" customWidth="1"/>
    <col min="4" max="16384" width="10.00390625" style="202" customWidth="1"/>
  </cols>
  <sheetData>
    <row r="1" ht="12.75">
      <c r="C1" s="72" t="s">
        <v>63</v>
      </c>
    </row>
    <row r="2" ht="12.75">
      <c r="C2" s="73" t="s">
        <v>62</v>
      </c>
    </row>
    <row r="3" ht="12.75">
      <c r="C3" s="73" t="s">
        <v>224</v>
      </c>
    </row>
    <row r="4" ht="12.75">
      <c r="C4" s="73" t="s">
        <v>524</v>
      </c>
    </row>
    <row r="5" ht="12.75">
      <c r="C5" s="73" t="s">
        <v>187</v>
      </c>
    </row>
    <row r="7" spans="1:3" s="203" customFormat="1" ht="63" customHeight="1">
      <c r="A7" s="396" t="s">
        <v>225</v>
      </c>
      <c r="B7" s="396"/>
      <c r="C7" s="396"/>
    </row>
    <row r="8" spans="1:3" ht="19.5" thickBot="1">
      <c r="A8" s="204"/>
      <c r="B8" s="204"/>
      <c r="C8" s="205"/>
    </row>
    <row r="9" spans="1:3" ht="18.75">
      <c r="A9" s="206" t="s">
        <v>111</v>
      </c>
      <c r="B9" s="394" t="s">
        <v>188</v>
      </c>
      <c r="C9" s="207" t="s">
        <v>113</v>
      </c>
    </row>
    <row r="10" spans="1:3" ht="19.5" thickBot="1">
      <c r="A10" s="208" t="s">
        <v>114</v>
      </c>
      <c r="B10" s="395"/>
      <c r="C10" s="209" t="s">
        <v>189</v>
      </c>
    </row>
    <row r="11" spans="1:3" s="212" customFormat="1" ht="42" customHeight="1">
      <c r="A11" s="210" t="s">
        <v>190</v>
      </c>
      <c r="B11" s="211" t="s">
        <v>191</v>
      </c>
      <c r="C11" s="382">
        <f>C12</f>
        <v>-2680.62000000001</v>
      </c>
    </row>
    <row r="12" spans="1:3" s="212" customFormat="1" ht="42" customHeight="1">
      <c r="A12" s="213" t="s">
        <v>510</v>
      </c>
      <c r="B12" s="214" t="s">
        <v>226</v>
      </c>
      <c r="C12" s="383">
        <f>'Пр.2 Дох.'!C48-'Пр.5 Раз.,Подразд'!D40</f>
        <v>-2680.62000000001</v>
      </c>
    </row>
    <row r="13" spans="1:3" s="215" customFormat="1" ht="54" customHeight="1" hidden="1">
      <c r="A13" s="210" t="s">
        <v>192</v>
      </c>
      <c r="B13" s="211" t="s">
        <v>193</v>
      </c>
      <c r="C13" s="382">
        <f>C14-C15</f>
        <v>0</v>
      </c>
    </row>
    <row r="14" spans="1:3" s="215" customFormat="1" ht="62.25" customHeight="1" hidden="1">
      <c r="A14" s="216" t="s">
        <v>194</v>
      </c>
      <c r="B14" s="217" t="s">
        <v>229</v>
      </c>
      <c r="C14" s="383"/>
    </row>
    <row r="15" spans="1:3" s="215" customFormat="1" ht="54.75" customHeight="1" hidden="1">
      <c r="A15" s="216" t="s">
        <v>195</v>
      </c>
      <c r="B15" s="217" t="s">
        <v>196</v>
      </c>
      <c r="C15" s="383"/>
    </row>
    <row r="16" spans="1:3" s="215" customFormat="1" ht="18.75" hidden="1">
      <c r="A16" s="218"/>
      <c r="B16" s="218"/>
      <c r="C16" s="382"/>
    </row>
    <row r="17" spans="1:3" s="215" customFormat="1" ht="37.5" hidden="1">
      <c r="A17" s="218" t="s">
        <v>197</v>
      </c>
      <c r="B17" s="211" t="s">
        <v>221</v>
      </c>
      <c r="C17" s="382">
        <v>0</v>
      </c>
    </row>
    <row r="18" spans="1:3" s="215" customFormat="1" ht="18.75" hidden="1">
      <c r="A18" s="218"/>
      <c r="B18" s="218"/>
      <c r="C18" s="382"/>
    </row>
    <row r="19" spans="1:3" ht="42" customHeight="1" hidden="1">
      <c r="A19" s="218" t="s">
        <v>198</v>
      </c>
      <c r="B19" s="219" t="s">
        <v>199</v>
      </c>
      <c r="C19" s="382">
        <f>C23-C24+C21</f>
        <v>0</v>
      </c>
    </row>
    <row r="20" spans="1:3" ht="13.5" customHeight="1" hidden="1">
      <c r="A20" s="218"/>
      <c r="B20" s="219"/>
      <c r="C20" s="382"/>
    </row>
    <row r="21" spans="1:3" s="203" customFormat="1" ht="56.25" hidden="1">
      <c r="A21" s="216" t="s">
        <v>200</v>
      </c>
      <c r="B21" s="217" t="s">
        <v>201</v>
      </c>
      <c r="C21" s="383"/>
    </row>
    <row r="22" spans="1:3" s="203" customFormat="1" ht="18.75" hidden="1">
      <c r="A22" s="216"/>
      <c r="B22" s="217"/>
      <c r="C22" s="383"/>
    </row>
    <row r="23" spans="1:3" s="203" customFormat="1" ht="62.25" customHeight="1" hidden="1">
      <c r="A23" s="216" t="s">
        <v>202</v>
      </c>
      <c r="B23" s="217" t="s">
        <v>227</v>
      </c>
      <c r="C23" s="383"/>
    </row>
    <row r="24" spans="1:3" s="203" customFormat="1" ht="39" customHeight="1" hidden="1">
      <c r="A24" s="216" t="s">
        <v>203</v>
      </c>
      <c r="B24" s="217" t="s">
        <v>228</v>
      </c>
      <c r="C24" s="383"/>
    </row>
    <row r="25" spans="1:3" s="203" customFormat="1" ht="39" customHeight="1" hidden="1">
      <c r="A25" s="220"/>
      <c r="B25" s="221"/>
      <c r="C25" s="384"/>
    </row>
    <row r="26" spans="1:3" ht="39" customHeight="1" hidden="1">
      <c r="A26" s="218" t="s">
        <v>204</v>
      </c>
      <c r="B26" s="219" t="s">
        <v>205</v>
      </c>
      <c r="C26" s="382">
        <f>C28</f>
        <v>0</v>
      </c>
    </row>
    <row r="27" spans="1:3" s="203" customFormat="1" ht="39" customHeight="1" hidden="1">
      <c r="A27" s="220"/>
      <c r="B27" s="221"/>
      <c r="C27" s="384"/>
    </row>
    <row r="28" spans="1:3" s="203" customFormat="1" ht="39" customHeight="1" hidden="1">
      <c r="A28" s="220" t="s">
        <v>206</v>
      </c>
      <c r="B28" s="221" t="s">
        <v>207</v>
      </c>
      <c r="C28" s="384"/>
    </row>
    <row r="29" spans="1:3" s="203" customFormat="1" ht="39" customHeight="1" hidden="1">
      <c r="A29" s="220"/>
      <c r="B29" s="221"/>
      <c r="C29" s="384"/>
    </row>
    <row r="30" spans="1:3" s="203" customFormat="1" ht="39" customHeight="1" thickBot="1">
      <c r="A30" s="222"/>
      <c r="B30" s="223" t="s">
        <v>208</v>
      </c>
      <c r="C30" s="385">
        <f>C11+C13+C19+C17+C26</f>
        <v>-2680.62000000001</v>
      </c>
    </row>
    <row r="31" spans="1:3" ht="12.75">
      <c r="A31" s="224"/>
      <c r="B31" s="224"/>
      <c r="C31" s="225"/>
    </row>
    <row r="32" spans="1:3" ht="12.75">
      <c r="A32" s="226"/>
      <c r="B32" s="226"/>
      <c r="C32" s="227"/>
    </row>
    <row r="33" spans="1:3" s="203" customFormat="1" ht="12.75">
      <c r="A33" s="226"/>
      <c r="B33" s="226"/>
      <c r="C33" s="227"/>
    </row>
    <row r="34" spans="1:3" s="203" customFormat="1" ht="12.75">
      <c r="A34" s="224"/>
      <c r="B34" s="224"/>
      <c r="C34" s="225"/>
    </row>
    <row r="35" spans="1:3" s="203" customFormat="1" ht="12.75">
      <c r="A35" s="224"/>
      <c r="B35" s="228"/>
      <c r="C35" s="225"/>
    </row>
    <row r="36" spans="1:3" ht="12.75">
      <c r="A36" s="224"/>
      <c r="B36" s="228"/>
      <c r="C36" s="225"/>
    </row>
    <row r="37" spans="1:3" ht="18">
      <c r="A37" s="229"/>
      <c r="B37" s="230"/>
      <c r="C37" s="231"/>
    </row>
  </sheetData>
  <sheetProtection/>
  <mergeCells count="2">
    <mergeCell ref="B9:B10"/>
    <mergeCell ref="A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B13" sqref="B13"/>
    </sheetView>
  </sheetViews>
  <sheetFormatPr defaultColWidth="10.140625" defaultRowHeight="15"/>
  <cols>
    <col min="1" max="1" width="32.7109375" style="23" customWidth="1"/>
    <col min="2" max="2" width="16.421875" style="23" customWidth="1"/>
    <col min="3" max="3" width="17.57421875" style="23" customWidth="1"/>
    <col min="4" max="4" width="14.57421875" style="23" customWidth="1"/>
    <col min="5" max="5" width="18.140625" style="23" customWidth="1"/>
    <col min="6" max="8" width="10.140625" style="23" customWidth="1"/>
    <col min="9" max="9" width="11.421875" style="23" customWidth="1"/>
    <col min="10" max="16384" width="10.140625" style="23" customWidth="1"/>
  </cols>
  <sheetData>
    <row r="1" spans="2:5" ht="15">
      <c r="B1" s="260"/>
      <c r="C1" s="260"/>
      <c r="D1" s="260"/>
      <c r="E1" s="25" t="s">
        <v>63</v>
      </c>
    </row>
    <row r="2" spans="2:5" ht="15">
      <c r="B2" s="260"/>
      <c r="C2" s="260"/>
      <c r="D2" s="260"/>
      <c r="E2" s="26" t="s">
        <v>62</v>
      </c>
    </row>
    <row r="3" spans="2:5" ht="12.75">
      <c r="B3" s="260"/>
      <c r="C3" s="260"/>
      <c r="D3" s="260"/>
      <c r="E3" s="326" t="s">
        <v>224</v>
      </c>
    </row>
    <row r="4" spans="2:5" ht="15">
      <c r="B4" s="260"/>
      <c r="C4" s="260"/>
      <c r="D4" s="260"/>
      <c r="E4" s="26" t="s">
        <v>523</v>
      </c>
    </row>
    <row r="5" spans="2:5" ht="15">
      <c r="B5" s="260"/>
      <c r="C5" s="260"/>
      <c r="D5" s="260"/>
      <c r="E5" s="261" t="s">
        <v>507</v>
      </c>
    </row>
    <row r="6" spans="5:7" ht="12.75">
      <c r="E6" s="44"/>
      <c r="F6" s="44"/>
      <c r="G6" s="44"/>
    </row>
    <row r="7" spans="5:7" ht="12.75">
      <c r="E7" s="44"/>
      <c r="F7" s="44"/>
      <c r="G7" s="44"/>
    </row>
    <row r="8" spans="1:5" ht="64.5" customHeight="1">
      <c r="A8" s="430" t="s">
        <v>508</v>
      </c>
      <c r="B8" s="430"/>
      <c r="C8" s="430"/>
      <c r="D8" s="430"/>
      <c r="E8" s="430"/>
    </row>
    <row r="9" spans="1:5" ht="19.5" customHeight="1">
      <c r="A9" s="201"/>
      <c r="B9" s="201"/>
      <c r="C9" s="201"/>
      <c r="D9" s="201"/>
      <c r="E9" s="201"/>
    </row>
    <row r="10" spans="1:5" ht="15.75" thickBot="1">
      <c r="A10" s="262"/>
      <c r="B10" s="262"/>
      <c r="C10" s="262"/>
      <c r="D10" s="262"/>
      <c r="E10" s="261" t="s">
        <v>189</v>
      </c>
    </row>
    <row r="11" spans="1:5" ht="45">
      <c r="A11" s="263"/>
      <c r="B11" s="264" t="s">
        <v>216</v>
      </c>
      <c r="C11" s="264" t="s">
        <v>217</v>
      </c>
      <c r="D11" s="264" t="s">
        <v>218</v>
      </c>
      <c r="E11" s="265" t="s">
        <v>219</v>
      </c>
    </row>
    <row r="12" spans="1:8" ht="15">
      <c r="A12" s="270"/>
      <c r="B12" s="267"/>
      <c r="C12" s="267"/>
      <c r="D12" s="267"/>
      <c r="E12" s="268"/>
      <c r="F12" s="44"/>
      <c r="G12" s="44"/>
      <c r="H12" s="44"/>
    </row>
    <row r="13" spans="1:8" ht="30">
      <c r="A13" s="269" t="s">
        <v>220</v>
      </c>
      <c r="B13" s="267">
        <v>0</v>
      </c>
      <c r="C13" s="267">
        <f>-'Пр.1 Ист.'!C12</f>
        <v>2680.62000000001</v>
      </c>
      <c r="D13" s="271">
        <v>0</v>
      </c>
      <c r="E13" s="268">
        <f>B13+C13-D13</f>
        <v>2680.62000000001</v>
      </c>
      <c r="F13" s="44"/>
      <c r="G13" s="44"/>
      <c r="H13" s="44"/>
    </row>
    <row r="14" spans="1:8" ht="15">
      <c r="A14" s="266"/>
      <c r="B14" s="267"/>
      <c r="C14" s="267"/>
      <c r="D14" s="267"/>
      <c r="E14" s="268"/>
      <c r="F14" s="44"/>
      <c r="G14" s="44"/>
      <c r="H14" s="44"/>
    </row>
    <row r="15" spans="1:8" ht="15" thickBot="1">
      <c r="A15" s="272" t="s">
        <v>215</v>
      </c>
      <c r="B15" s="273">
        <f>B13</f>
        <v>0</v>
      </c>
      <c r="C15" s="273">
        <f>C13</f>
        <v>2680.62000000001</v>
      </c>
      <c r="D15" s="273">
        <f>D13</f>
        <v>0</v>
      </c>
      <c r="E15" s="274">
        <f>E13</f>
        <v>2680.62000000001</v>
      </c>
      <c r="F15" s="44"/>
      <c r="G15" s="44"/>
      <c r="H15" s="44"/>
    </row>
    <row r="16" ht="12.75">
      <c r="D16" s="44"/>
    </row>
    <row r="17" ht="12.75">
      <c r="D17" s="44"/>
    </row>
    <row r="18" ht="12.75">
      <c r="D18" s="44"/>
    </row>
    <row r="19" ht="12.75">
      <c r="D19" s="44"/>
    </row>
  </sheetData>
  <sheetProtection/>
  <mergeCells count="1">
    <mergeCell ref="A8:E8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91"/>
  <sheetViews>
    <sheetView zoomScale="93" zoomScaleNormal="93" zoomScalePageLayoutView="0" workbookViewId="0" topLeftCell="A7">
      <selection activeCell="E18" sqref="E18"/>
    </sheetView>
  </sheetViews>
  <sheetFormatPr defaultColWidth="10.00390625" defaultRowHeight="15"/>
  <cols>
    <col min="1" max="1" width="12.28125" style="4" customWidth="1"/>
    <col min="2" max="2" width="25.8515625" style="4" customWidth="1"/>
    <col min="3" max="3" width="87.00390625" style="244" customWidth="1"/>
    <col min="4" max="4" width="5.421875" style="2" customWidth="1"/>
    <col min="5" max="16384" width="10.00390625" style="2" customWidth="1"/>
  </cols>
  <sheetData>
    <row r="1" ht="12.75">
      <c r="C1" s="233" t="s">
        <v>63</v>
      </c>
    </row>
    <row r="2" ht="12.75">
      <c r="C2" s="234" t="s">
        <v>62</v>
      </c>
    </row>
    <row r="3" ht="12.75">
      <c r="C3" s="73" t="s">
        <v>224</v>
      </c>
    </row>
    <row r="4" ht="12.75">
      <c r="C4" s="234" t="s">
        <v>517</v>
      </c>
    </row>
    <row r="5" ht="12.75">
      <c r="C5" s="234" t="s">
        <v>535</v>
      </c>
    </row>
    <row r="8" spans="1:3" s="245" customFormat="1" ht="63.75" customHeight="1">
      <c r="A8" s="406" t="s">
        <v>525</v>
      </c>
      <c r="B8" s="406"/>
      <c r="C8" s="406"/>
    </row>
    <row r="9" spans="1:3" s="245" customFormat="1" ht="15.75">
      <c r="A9" s="407"/>
      <c r="B9" s="407"/>
      <c r="C9" s="407"/>
    </row>
    <row r="10" spans="1:3" s="245" customFormat="1" ht="13.5" thickBot="1">
      <c r="A10" s="246"/>
      <c r="B10" s="246"/>
      <c r="C10" s="247"/>
    </row>
    <row r="11" spans="1:3" s="245" customFormat="1" ht="13.5" thickBot="1">
      <c r="A11" s="408" t="s">
        <v>212</v>
      </c>
      <c r="B11" s="409"/>
      <c r="C11" s="410" t="s">
        <v>280</v>
      </c>
    </row>
    <row r="12" spans="1:3" s="245" customFormat="1" ht="43.5" customHeight="1" thickBot="1">
      <c r="A12" s="389" t="s">
        <v>213</v>
      </c>
      <c r="B12" s="389" t="s">
        <v>214</v>
      </c>
      <c r="C12" s="411"/>
    </row>
    <row r="13" spans="1:3" s="245" customFormat="1" ht="25.5">
      <c r="A13" s="387">
        <v>116</v>
      </c>
      <c r="B13" s="387"/>
      <c r="C13" s="388" t="s">
        <v>298</v>
      </c>
    </row>
    <row r="14" spans="1:3" ht="27.75" customHeight="1">
      <c r="A14" s="250">
        <v>116</v>
      </c>
      <c r="B14" s="250" t="s">
        <v>529</v>
      </c>
      <c r="C14" s="258" t="s">
        <v>226</v>
      </c>
    </row>
    <row r="15" spans="1:3" s="253" customFormat="1" ht="27.75" customHeight="1">
      <c r="A15" s="250">
        <v>116</v>
      </c>
      <c r="B15" s="250" t="s">
        <v>526</v>
      </c>
      <c r="C15" s="258" t="s">
        <v>527</v>
      </c>
    </row>
    <row r="16" spans="1:3" s="253" customFormat="1" ht="42" customHeight="1">
      <c r="A16" s="250">
        <v>116</v>
      </c>
      <c r="B16" s="250" t="s">
        <v>528</v>
      </c>
      <c r="C16" s="252" t="s">
        <v>530</v>
      </c>
    </row>
    <row r="17" spans="1:3" s="245" customFormat="1" ht="39.75" customHeight="1">
      <c r="A17" s="250">
        <v>116</v>
      </c>
      <c r="B17" s="250" t="s">
        <v>528</v>
      </c>
      <c r="C17" s="252" t="s">
        <v>531</v>
      </c>
    </row>
    <row r="18" spans="1:3" s="245" customFormat="1" ht="31.5" customHeight="1">
      <c r="A18" s="250">
        <v>116</v>
      </c>
      <c r="B18" s="250" t="s">
        <v>532</v>
      </c>
      <c r="C18" s="251" t="s">
        <v>533</v>
      </c>
    </row>
    <row r="19" spans="1:3" s="245" customFormat="1" ht="30" customHeight="1">
      <c r="A19" s="250">
        <v>116</v>
      </c>
      <c r="B19" s="250" t="s">
        <v>532</v>
      </c>
      <c r="C19" s="251" t="s">
        <v>534</v>
      </c>
    </row>
    <row r="20" spans="1:3" ht="54" customHeight="1">
      <c r="A20" s="318"/>
      <c r="B20" s="318"/>
      <c r="C20" s="319"/>
    </row>
    <row r="21" spans="1:3" ht="12.75">
      <c r="A21" s="320"/>
      <c r="B21" s="318"/>
      <c r="C21" s="310"/>
    </row>
    <row r="22" spans="1:3" ht="12.75">
      <c r="A22" s="320"/>
      <c r="B22" s="318"/>
      <c r="C22" s="310"/>
    </row>
    <row r="23" spans="1:4" ht="12.75">
      <c r="A23" s="320"/>
      <c r="B23" s="318"/>
      <c r="C23" s="310"/>
      <c r="D23" s="257"/>
    </row>
    <row r="24" spans="1:3" ht="53.25" customHeight="1">
      <c r="A24" s="314"/>
      <c r="B24" s="259"/>
      <c r="C24" s="319"/>
    </row>
    <row r="25" spans="1:3" ht="53.25" customHeight="1">
      <c r="A25" s="314"/>
      <c r="B25" s="259"/>
      <c r="C25" s="321"/>
    </row>
    <row r="26" spans="1:3" ht="56.25" customHeight="1">
      <c r="A26" s="314"/>
      <c r="B26" s="259"/>
      <c r="C26" s="310"/>
    </row>
    <row r="27" spans="1:3" ht="68.25" customHeight="1">
      <c r="A27" s="314"/>
      <c r="B27" s="259"/>
      <c r="C27" s="321"/>
    </row>
    <row r="28" spans="1:3" ht="38.25" customHeight="1">
      <c r="A28" s="314"/>
      <c r="B28" s="259"/>
      <c r="C28" s="310"/>
    </row>
    <row r="29" spans="1:3" ht="38.25" customHeight="1">
      <c r="A29" s="314"/>
      <c r="B29" s="259"/>
      <c r="C29" s="319"/>
    </row>
    <row r="30" spans="1:3" ht="38.25" customHeight="1">
      <c r="A30" s="314"/>
      <c r="B30" s="259"/>
      <c r="C30" s="319"/>
    </row>
    <row r="31" spans="1:3" ht="13.5" customHeight="1">
      <c r="A31" s="314"/>
      <c r="B31" s="259"/>
      <c r="C31" s="315"/>
    </row>
    <row r="32" spans="1:3" ht="15.75" customHeight="1">
      <c r="A32" s="314"/>
      <c r="B32" s="259"/>
      <c r="C32" s="315"/>
    </row>
    <row r="33" spans="1:3" ht="42.75" customHeight="1">
      <c r="A33" s="314"/>
      <c r="B33" s="259"/>
      <c r="C33" s="319"/>
    </row>
    <row r="34" spans="1:3" ht="12.75">
      <c r="A34" s="311"/>
      <c r="B34" s="259"/>
      <c r="C34" s="313"/>
    </row>
    <row r="35" spans="1:3" ht="41.25" customHeight="1">
      <c r="A35" s="259"/>
      <c r="B35" s="259"/>
      <c r="C35" s="310"/>
    </row>
    <row r="36" spans="1:3" ht="54" customHeight="1">
      <c r="A36" s="259"/>
      <c r="B36" s="259"/>
      <c r="C36" s="310"/>
    </row>
    <row r="37" spans="1:3" ht="12.75">
      <c r="A37" s="314"/>
      <c r="B37" s="259"/>
      <c r="C37" s="315"/>
    </row>
    <row r="38" spans="1:3" ht="12.75">
      <c r="A38" s="314"/>
      <c r="B38" s="259"/>
      <c r="C38" s="310"/>
    </row>
    <row r="39" spans="1:3" s="245" customFormat="1" ht="12.75">
      <c r="A39" s="311"/>
      <c r="B39" s="312"/>
      <c r="C39" s="322"/>
    </row>
    <row r="40" spans="1:3" s="245" customFormat="1" ht="12.75">
      <c r="A40" s="314"/>
      <c r="B40" s="259"/>
      <c r="C40" s="310"/>
    </row>
    <row r="41" spans="1:3" s="245" customFormat="1" ht="12.75">
      <c r="A41" s="311"/>
      <c r="B41" s="312"/>
      <c r="C41" s="322"/>
    </row>
    <row r="42" spans="1:3" ht="27" customHeight="1">
      <c r="A42" s="314"/>
      <c r="B42" s="259"/>
      <c r="C42" s="310"/>
    </row>
    <row r="43" spans="1:3" ht="12.75">
      <c r="A43" s="314"/>
      <c r="B43" s="259"/>
      <c r="C43" s="315"/>
    </row>
    <row r="44" spans="1:3" ht="12.75">
      <c r="A44" s="314"/>
      <c r="B44" s="259"/>
      <c r="C44" s="315"/>
    </row>
    <row r="45" spans="1:3" ht="12.75">
      <c r="A45" s="314"/>
      <c r="B45" s="259"/>
      <c r="C45" s="310"/>
    </row>
    <row r="46" spans="1:3" ht="12.75">
      <c r="A46" s="314"/>
      <c r="B46" s="259"/>
      <c r="C46" s="310"/>
    </row>
    <row r="47" spans="1:3" ht="41.25" customHeight="1">
      <c r="A47" s="314"/>
      <c r="B47" s="259"/>
      <c r="C47" s="310"/>
    </row>
    <row r="48" spans="1:3" ht="12.75">
      <c r="A48" s="314"/>
      <c r="B48" s="259"/>
      <c r="C48" s="315"/>
    </row>
    <row r="49" spans="1:3" s="253" customFormat="1" ht="13.5" customHeight="1">
      <c r="A49" s="314"/>
      <c r="B49" s="259"/>
      <c r="C49" s="310"/>
    </row>
    <row r="50" spans="1:3" s="245" customFormat="1" ht="25.5" customHeight="1">
      <c r="A50" s="259"/>
      <c r="B50" s="259"/>
      <c r="C50" s="310"/>
    </row>
    <row r="51" spans="1:3" s="245" customFormat="1" ht="12.75">
      <c r="A51" s="311"/>
      <c r="B51" s="312"/>
      <c r="C51" s="313"/>
    </row>
    <row r="52" spans="1:3" ht="15.75" customHeight="1">
      <c r="A52" s="320"/>
      <c r="B52" s="259"/>
      <c r="C52" s="310"/>
    </row>
    <row r="53" spans="1:3" ht="12.75">
      <c r="A53" s="314"/>
      <c r="B53" s="259"/>
      <c r="C53" s="315"/>
    </row>
    <row r="54" spans="1:3" ht="12.75">
      <c r="A54" s="314"/>
      <c r="B54" s="259"/>
      <c r="C54" s="315"/>
    </row>
    <row r="55" spans="1:3" ht="27" customHeight="1">
      <c r="A55" s="259"/>
      <c r="B55" s="259"/>
      <c r="C55" s="310"/>
    </row>
    <row r="56" spans="1:3" ht="12.75">
      <c r="A56" s="314"/>
      <c r="B56" s="259"/>
      <c r="C56" s="310"/>
    </row>
    <row r="57" spans="1:3" ht="12.75">
      <c r="A57" s="314"/>
      <c r="B57" s="259"/>
      <c r="C57" s="310"/>
    </row>
    <row r="58" spans="1:3" ht="12.75">
      <c r="A58" s="314"/>
      <c r="B58" s="259"/>
      <c r="C58" s="315"/>
    </row>
    <row r="59" spans="1:3" ht="12.75">
      <c r="A59" s="314"/>
      <c r="B59" s="259"/>
      <c r="C59" s="310"/>
    </row>
    <row r="60" spans="1:3" ht="12.75">
      <c r="A60" s="314"/>
      <c r="B60" s="259"/>
      <c r="C60" s="310"/>
    </row>
    <row r="61" spans="1:3" ht="12.75">
      <c r="A61" s="314"/>
      <c r="B61" s="259"/>
      <c r="C61" s="310"/>
    </row>
    <row r="62" spans="1:3" ht="13.5" customHeight="1">
      <c r="A62" s="314"/>
      <c r="B62" s="259"/>
      <c r="C62" s="310"/>
    </row>
    <row r="63" spans="1:3" s="245" customFormat="1" ht="25.5" customHeight="1">
      <c r="A63" s="259"/>
      <c r="B63" s="259"/>
      <c r="C63" s="310"/>
    </row>
    <row r="64" spans="1:3" s="245" customFormat="1" ht="36" customHeight="1">
      <c r="A64" s="312"/>
      <c r="B64" s="312"/>
      <c r="C64" s="322"/>
    </row>
    <row r="65" spans="1:3" ht="12.75">
      <c r="A65" s="314"/>
      <c r="B65" s="259"/>
      <c r="C65" s="310"/>
    </row>
    <row r="66" spans="1:3" s="245" customFormat="1" ht="12" customHeight="1">
      <c r="A66" s="312"/>
      <c r="B66" s="312"/>
      <c r="C66" s="322"/>
    </row>
    <row r="67" spans="1:3" ht="27" customHeight="1">
      <c r="A67" s="314"/>
      <c r="B67" s="259"/>
      <c r="C67" s="310"/>
    </row>
    <row r="68" spans="1:3" ht="12.75">
      <c r="A68" s="314"/>
      <c r="B68" s="259"/>
      <c r="C68" s="315"/>
    </row>
    <row r="69" spans="1:3" ht="12.75">
      <c r="A69" s="314"/>
      <c r="B69" s="259"/>
      <c r="C69" s="315"/>
    </row>
    <row r="70" spans="1:3" ht="27.75" customHeight="1">
      <c r="A70" s="314"/>
      <c r="B70" s="259"/>
      <c r="C70" s="310"/>
    </row>
    <row r="71" spans="1:3" ht="27" customHeight="1">
      <c r="A71" s="259"/>
      <c r="B71" s="259"/>
      <c r="C71" s="310"/>
    </row>
    <row r="72" spans="1:3" ht="27" customHeight="1">
      <c r="A72" s="259"/>
      <c r="B72" s="259"/>
      <c r="C72" s="310"/>
    </row>
    <row r="73" spans="1:3" ht="27" customHeight="1">
      <c r="A73" s="259"/>
      <c r="B73" s="259"/>
      <c r="C73" s="323"/>
    </row>
    <row r="74" spans="1:3" ht="27" customHeight="1">
      <c r="A74" s="259"/>
      <c r="B74" s="259"/>
      <c r="C74" s="323"/>
    </row>
    <row r="75" spans="1:3" ht="27" customHeight="1">
      <c r="A75" s="314"/>
      <c r="B75" s="259"/>
      <c r="C75" s="324"/>
    </row>
    <row r="76" spans="1:3" ht="12.75">
      <c r="A76" s="314"/>
      <c r="B76" s="259"/>
      <c r="C76" s="310"/>
    </row>
    <row r="77" spans="1:3" ht="27.75" customHeight="1">
      <c r="A77" s="314"/>
      <c r="B77" s="259"/>
      <c r="C77" s="310"/>
    </row>
    <row r="78" spans="1:3" ht="12.75">
      <c r="A78" s="314"/>
      <c r="B78" s="259"/>
      <c r="C78" s="310"/>
    </row>
    <row r="79" spans="1:3" ht="12.75">
      <c r="A79" s="314"/>
      <c r="B79" s="259"/>
      <c r="C79" s="315"/>
    </row>
    <row r="80" spans="1:3" ht="12.75">
      <c r="A80" s="314"/>
      <c r="B80" s="259"/>
      <c r="C80" s="310"/>
    </row>
    <row r="81" spans="1:3" ht="12.75">
      <c r="A81" s="314"/>
      <c r="B81" s="259"/>
      <c r="C81" s="310"/>
    </row>
    <row r="82" spans="1:3" ht="12.75">
      <c r="A82" s="314"/>
      <c r="B82" s="259"/>
      <c r="C82" s="310"/>
    </row>
    <row r="83" spans="1:3" s="253" customFormat="1" ht="13.5" customHeight="1">
      <c r="A83" s="314"/>
      <c r="B83" s="259"/>
      <c r="C83" s="310"/>
    </row>
    <row r="84" spans="1:3" s="245" customFormat="1" ht="25.5" customHeight="1">
      <c r="A84" s="259"/>
      <c r="B84" s="259"/>
      <c r="C84" s="310"/>
    </row>
    <row r="85" spans="1:3" s="245" customFormat="1" ht="42" customHeight="1">
      <c r="A85" s="311"/>
      <c r="B85" s="312"/>
      <c r="C85" s="322"/>
    </row>
    <row r="86" spans="1:3" ht="43.5" customHeight="1">
      <c r="A86" s="259"/>
      <c r="B86" s="259"/>
      <c r="C86" s="310"/>
    </row>
    <row r="87" spans="1:3" ht="42" customHeight="1">
      <c r="A87" s="325"/>
      <c r="B87" s="259"/>
      <c r="C87" s="319"/>
    </row>
    <row r="88" spans="1:4" ht="42" customHeight="1">
      <c r="A88" s="259"/>
      <c r="B88" s="259"/>
      <c r="C88" s="310"/>
      <c r="D88" s="257"/>
    </row>
    <row r="89" spans="1:3" ht="40.5" customHeight="1">
      <c r="A89" s="259"/>
      <c r="B89" s="259"/>
      <c r="C89" s="310"/>
    </row>
    <row r="90" spans="1:3" ht="27.75" customHeight="1">
      <c r="A90" s="259"/>
      <c r="B90" s="259"/>
      <c r="C90" s="310"/>
    </row>
    <row r="91" spans="1:3" ht="12.75">
      <c r="A91" s="259"/>
      <c r="B91" s="259"/>
      <c r="C91" s="315"/>
    </row>
  </sheetData>
  <sheetProtection/>
  <mergeCells count="4">
    <mergeCell ref="A8:C8"/>
    <mergeCell ref="A9:C9"/>
    <mergeCell ref="A11:B11"/>
    <mergeCell ref="C11:C12"/>
  </mergeCells>
  <printOptions/>
  <pageMargins left="0.7086614173228347" right="0.24" top="0.35" bottom="0.47" header="0.31496062992125984" footer="0.44"/>
  <pageSetup fitToHeight="4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48"/>
  <sheetViews>
    <sheetView zoomScale="65" zoomScaleNormal="65" zoomScalePageLayoutView="0" workbookViewId="0" topLeftCell="A31">
      <selection activeCell="C48" sqref="C48"/>
    </sheetView>
  </sheetViews>
  <sheetFormatPr defaultColWidth="10.140625" defaultRowHeight="15"/>
  <cols>
    <col min="1" max="1" width="23.00390625" style="2" customWidth="1"/>
    <col min="2" max="2" width="100.140625" style="3" customWidth="1"/>
    <col min="3" max="3" width="17.00390625" style="3" customWidth="1"/>
    <col min="4" max="16384" width="10.140625" style="2" customWidth="1"/>
  </cols>
  <sheetData>
    <row r="1" ht="12.75">
      <c r="C1" s="233" t="s">
        <v>63</v>
      </c>
    </row>
    <row r="2" ht="12.75">
      <c r="C2" s="234" t="s">
        <v>62</v>
      </c>
    </row>
    <row r="3" ht="12.75">
      <c r="C3" s="73" t="s">
        <v>224</v>
      </c>
    </row>
    <row r="4" ht="12.75">
      <c r="C4" s="234" t="s">
        <v>515</v>
      </c>
    </row>
    <row r="5" ht="12.75">
      <c r="C5" s="234" t="s">
        <v>209</v>
      </c>
    </row>
    <row r="7" spans="1:3" ht="39.75" customHeight="1">
      <c r="A7" s="397" t="s">
        <v>230</v>
      </c>
      <c r="B7" s="397"/>
      <c r="C7" s="2"/>
    </row>
    <row r="8" spans="1:3" ht="13.5" thickBot="1">
      <c r="A8" s="4"/>
      <c r="B8" s="5"/>
      <c r="C8" s="6"/>
    </row>
    <row r="9" spans="1:3" ht="12.75">
      <c r="A9" s="7" t="s">
        <v>111</v>
      </c>
      <c r="B9" s="398" t="s">
        <v>112</v>
      </c>
      <c r="C9" s="8" t="s">
        <v>113</v>
      </c>
    </row>
    <row r="10" spans="1:3" ht="13.5" thickBot="1">
      <c r="A10" s="9" t="s">
        <v>114</v>
      </c>
      <c r="B10" s="399"/>
      <c r="C10" s="10" t="s">
        <v>115</v>
      </c>
    </row>
    <row r="11" spans="1:3" ht="17.25" thickBot="1">
      <c r="A11" s="11" t="s">
        <v>116</v>
      </c>
      <c r="B11" s="281" t="s">
        <v>117</v>
      </c>
      <c r="C11" s="282">
        <f>C12+C16+C19+C28+C30+C35+C42+C45</f>
        <v>53613.899999999994</v>
      </c>
    </row>
    <row r="12" spans="1:3" ht="16.5" customHeight="1" thickBot="1">
      <c r="A12" s="12" t="s">
        <v>118</v>
      </c>
      <c r="B12" s="303" t="s">
        <v>119</v>
      </c>
      <c r="C12" s="304">
        <f>C13</f>
        <v>7826.9</v>
      </c>
    </row>
    <row r="13" spans="1:3" ht="12.75">
      <c r="A13" s="15" t="s">
        <v>120</v>
      </c>
      <c r="B13" s="283" t="s">
        <v>121</v>
      </c>
      <c r="C13" s="284">
        <f>C14+C15</f>
        <v>7826.9</v>
      </c>
    </row>
    <row r="14" spans="1:3" ht="12.75">
      <c r="A14" s="15" t="s">
        <v>231</v>
      </c>
      <c r="B14" s="16" t="s">
        <v>121</v>
      </c>
      <c r="C14" s="17">
        <v>7776.9</v>
      </c>
    </row>
    <row r="15" spans="1:3" ht="13.5" thickBot="1">
      <c r="A15" s="15" t="s">
        <v>232</v>
      </c>
      <c r="B15" s="286" t="s">
        <v>121</v>
      </c>
      <c r="C15" s="287">
        <v>50</v>
      </c>
    </row>
    <row r="16" spans="1:3" ht="13.5" thickBot="1">
      <c r="A16" s="12" t="s">
        <v>122</v>
      </c>
      <c r="B16" s="303" t="s">
        <v>123</v>
      </c>
      <c r="C16" s="304">
        <f>C17</f>
        <v>20.6</v>
      </c>
    </row>
    <row r="17" spans="1:3" ht="12.75">
      <c r="A17" s="15" t="s">
        <v>124</v>
      </c>
      <c r="B17" s="283" t="s">
        <v>125</v>
      </c>
      <c r="C17" s="284">
        <v>20.6</v>
      </c>
    </row>
    <row r="18" spans="1:3" ht="13.5" thickBot="1">
      <c r="A18" s="15" t="s">
        <v>233</v>
      </c>
      <c r="B18" s="286" t="s">
        <v>125</v>
      </c>
      <c r="C18" s="287">
        <v>20.6</v>
      </c>
    </row>
    <row r="19" spans="1:3" ht="13.5" thickBot="1">
      <c r="A19" s="12" t="s">
        <v>235</v>
      </c>
      <c r="B19" s="306" t="s">
        <v>234</v>
      </c>
      <c r="C19" s="304">
        <f>C20+C22+C25</f>
        <v>10521.8</v>
      </c>
    </row>
    <row r="20" spans="1:3" ht="13.5" thickBot="1">
      <c r="A20" s="15" t="s">
        <v>236</v>
      </c>
      <c r="B20" s="290" t="s">
        <v>237</v>
      </c>
      <c r="C20" s="291">
        <v>638.9</v>
      </c>
    </row>
    <row r="21" spans="1:3" ht="26.25" thickBot="1">
      <c r="A21" s="15" t="s">
        <v>238</v>
      </c>
      <c r="B21" s="292" t="s">
        <v>247</v>
      </c>
      <c r="C21" s="293">
        <v>638.9</v>
      </c>
    </row>
    <row r="22" spans="1:3" ht="13.5" thickBot="1">
      <c r="A22" s="15" t="s">
        <v>239</v>
      </c>
      <c r="B22" s="294" t="s">
        <v>240</v>
      </c>
      <c r="C22" s="285">
        <f>C23+C24</f>
        <v>4882.9</v>
      </c>
    </row>
    <row r="23" spans="1:3" ht="12.75">
      <c r="A23" s="15" t="s">
        <v>241</v>
      </c>
      <c r="B23" s="288" t="s">
        <v>242</v>
      </c>
      <c r="C23" s="289">
        <v>502.9</v>
      </c>
    </row>
    <row r="24" spans="1:3" ht="12.75">
      <c r="A24" s="15" t="s">
        <v>243</v>
      </c>
      <c r="B24" s="277" t="s">
        <v>244</v>
      </c>
      <c r="C24" s="279">
        <v>4380</v>
      </c>
    </row>
    <row r="25" spans="1:3" ht="12.75">
      <c r="A25" s="15" t="s">
        <v>245</v>
      </c>
      <c r="B25" s="277" t="s">
        <v>246</v>
      </c>
      <c r="C25" s="278">
        <f>C26+C27</f>
        <v>5000</v>
      </c>
    </row>
    <row r="26" spans="1:3" ht="25.5">
      <c r="A26" s="15" t="s">
        <v>248</v>
      </c>
      <c r="B26" s="277" t="s">
        <v>249</v>
      </c>
      <c r="C26" s="279">
        <v>1150</v>
      </c>
    </row>
    <row r="27" spans="1:3" ht="26.25" thickBot="1">
      <c r="A27" s="15" t="s">
        <v>250</v>
      </c>
      <c r="B27" s="295" t="s">
        <v>251</v>
      </c>
      <c r="C27" s="296">
        <v>3850</v>
      </c>
    </row>
    <row r="28" spans="1:3" ht="13.5" thickBot="1">
      <c r="A28" s="12" t="s">
        <v>264</v>
      </c>
      <c r="B28" s="303" t="s">
        <v>265</v>
      </c>
      <c r="C28" s="304">
        <f>C29</f>
        <v>2434.6</v>
      </c>
    </row>
    <row r="29" spans="1:3" ht="13.5" thickBot="1">
      <c r="A29" s="18" t="s">
        <v>266</v>
      </c>
      <c r="B29" s="297" t="s">
        <v>267</v>
      </c>
      <c r="C29" s="298">
        <v>2434.6</v>
      </c>
    </row>
    <row r="30" spans="1:3" ht="34.5" customHeight="1" thickBot="1">
      <c r="A30" s="11" t="s">
        <v>126</v>
      </c>
      <c r="B30" s="305" t="s">
        <v>127</v>
      </c>
      <c r="C30" s="304">
        <f>C31+C32+C33+C34</f>
        <v>17800</v>
      </c>
    </row>
    <row r="31" spans="1:3" ht="43.5" customHeight="1">
      <c r="A31" s="15" t="s">
        <v>128</v>
      </c>
      <c r="B31" s="299" t="s">
        <v>129</v>
      </c>
      <c r="C31" s="289">
        <v>3450</v>
      </c>
    </row>
    <row r="32" spans="1:3" ht="27.75" customHeight="1">
      <c r="A32" s="15" t="s">
        <v>252</v>
      </c>
      <c r="B32" s="277" t="s">
        <v>253</v>
      </c>
      <c r="C32" s="279">
        <v>50</v>
      </c>
    </row>
    <row r="33" spans="1:3" ht="17.25" customHeight="1">
      <c r="A33" s="15" t="s">
        <v>254</v>
      </c>
      <c r="B33" s="277" t="s">
        <v>257</v>
      </c>
      <c r="C33" s="279">
        <v>12800</v>
      </c>
    </row>
    <row r="34" spans="1:3" ht="19.5" customHeight="1" thickBot="1">
      <c r="A34" s="15" t="s">
        <v>255</v>
      </c>
      <c r="B34" s="295" t="s">
        <v>256</v>
      </c>
      <c r="C34" s="296">
        <v>1500</v>
      </c>
    </row>
    <row r="35" spans="1:3" ht="17.25" customHeight="1" thickBot="1">
      <c r="A35" s="12" t="s">
        <v>130</v>
      </c>
      <c r="B35" s="303" t="s">
        <v>131</v>
      </c>
      <c r="C35" s="304">
        <f>C36+C37</f>
        <v>14900</v>
      </c>
    </row>
    <row r="36" spans="1:3" ht="39.75" customHeight="1">
      <c r="A36" s="15" t="s">
        <v>258</v>
      </c>
      <c r="B36" s="288" t="s">
        <v>259</v>
      </c>
      <c r="C36" s="284">
        <v>13800</v>
      </c>
    </row>
    <row r="37" spans="1:3" ht="25.5">
      <c r="A37" s="15" t="s">
        <v>132</v>
      </c>
      <c r="B37" s="276" t="s">
        <v>133</v>
      </c>
      <c r="C37" s="17">
        <v>1100</v>
      </c>
    </row>
    <row r="38" spans="1:3" ht="12.75" hidden="1">
      <c r="A38" s="12" t="s">
        <v>134</v>
      </c>
      <c r="B38" s="13" t="s">
        <v>135</v>
      </c>
      <c r="C38" s="14">
        <f>C39</f>
        <v>0</v>
      </c>
    </row>
    <row r="39" spans="1:3" ht="30.75" customHeight="1" hidden="1">
      <c r="A39" s="15" t="s">
        <v>136</v>
      </c>
      <c r="B39" s="19" t="s">
        <v>137</v>
      </c>
      <c r="C39" s="17"/>
    </row>
    <row r="40" spans="1:3" ht="30.75" customHeight="1">
      <c r="A40" s="15" t="s">
        <v>260</v>
      </c>
      <c r="B40" s="277" t="s">
        <v>261</v>
      </c>
      <c r="C40" s="17">
        <v>1000</v>
      </c>
    </row>
    <row r="41" spans="1:3" ht="30.75" customHeight="1" thickBot="1">
      <c r="A41" s="15" t="s">
        <v>262</v>
      </c>
      <c r="B41" s="295" t="s">
        <v>263</v>
      </c>
      <c r="C41" s="287">
        <v>100</v>
      </c>
    </row>
    <row r="42" spans="1:3" ht="15" customHeight="1" thickBot="1">
      <c r="A42" s="12" t="s">
        <v>138</v>
      </c>
      <c r="B42" s="303" t="s">
        <v>139</v>
      </c>
      <c r="C42" s="304">
        <v>60</v>
      </c>
    </row>
    <row r="43" spans="1:3" ht="30.75" customHeight="1">
      <c r="A43" s="15" t="s">
        <v>223</v>
      </c>
      <c r="B43" s="300" t="s">
        <v>222</v>
      </c>
      <c r="C43" s="280">
        <v>55</v>
      </c>
    </row>
    <row r="44" spans="1:3" ht="30" customHeight="1" thickBot="1">
      <c r="A44" s="15" t="s">
        <v>268</v>
      </c>
      <c r="B44" s="301" t="s">
        <v>269</v>
      </c>
      <c r="C44" s="287">
        <v>5</v>
      </c>
    </row>
    <row r="45" spans="1:3" ht="15" customHeight="1" thickBot="1">
      <c r="A45" s="12" t="s">
        <v>140</v>
      </c>
      <c r="B45" s="303" t="s">
        <v>141</v>
      </c>
      <c r="C45" s="304">
        <f>C46</f>
        <v>50</v>
      </c>
    </row>
    <row r="46" spans="1:3" ht="17.25" customHeight="1" thickBot="1">
      <c r="A46" s="15" t="s">
        <v>270</v>
      </c>
      <c r="B46" s="292" t="s">
        <v>271</v>
      </c>
      <c r="C46" s="298">
        <v>50</v>
      </c>
    </row>
    <row r="47" spans="1:3" ht="17.25" customHeight="1" thickBot="1">
      <c r="A47" s="12" t="s">
        <v>142</v>
      </c>
      <c r="B47" s="302" t="s">
        <v>143</v>
      </c>
      <c r="C47" s="282">
        <f>'Пр.3 ФП '!C10</f>
        <v>17529.2</v>
      </c>
    </row>
    <row r="48" spans="1:3" ht="19.5" thickBot="1">
      <c r="A48" s="20"/>
      <c r="B48" s="21" t="s">
        <v>144</v>
      </c>
      <c r="C48" s="22">
        <f>C11+C47</f>
        <v>71143.09999999999</v>
      </c>
    </row>
  </sheetData>
  <sheetProtection/>
  <mergeCells count="2">
    <mergeCell ref="A7:B7"/>
    <mergeCell ref="B9:B10"/>
  </mergeCells>
  <printOptions horizontalCentered="1"/>
  <pageMargins left="0.7874015748031497" right="0.3937007874015748" top="0.1968503937007874" bottom="0.3937007874015748" header="0.31496062992125984" footer="0.31496062992125984"/>
  <pageSetup fitToHeight="4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9"/>
  <sheetViews>
    <sheetView zoomScale="83" zoomScaleNormal="83" zoomScalePageLayoutView="0" workbookViewId="0" topLeftCell="A1">
      <selection activeCell="C10" sqref="C10"/>
    </sheetView>
  </sheetViews>
  <sheetFormatPr defaultColWidth="97.8515625" defaultRowHeight="15"/>
  <cols>
    <col min="1" max="1" width="21.8515625" style="45" customWidth="1"/>
    <col min="2" max="2" width="97.8515625" style="69" customWidth="1"/>
    <col min="3" max="3" width="17.00390625" style="69" customWidth="1"/>
    <col min="4" max="239" width="10.00390625" style="45" customWidth="1"/>
    <col min="240" max="240" width="25.421875" style="45" customWidth="1"/>
    <col min="241" max="16384" width="97.8515625" style="45" customWidth="1"/>
  </cols>
  <sheetData>
    <row r="1" spans="2:3" s="235" customFormat="1" ht="15">
      <c r="B1" s="236"/>
      <c r="C1" s="237" t="s">
        <v>63</v>
      </c>
    </row>
    <row r="2" spans="2:3" s="235" customFormat="1" ht="15">
      <c r="B2" s="236"/>
      <c r="C2" s="238" t="s">
        <v>62</v>
      </c>
    </row>
    <row r="3" spans="2:3" s="235" customFormat="1" ht="12.75">
      <c r="B3" s="236"/>
      <c r="C3" s="73" t="s">
        <v>224</v>
      </c>
    </row>
    <row r="4" spans="2:3" s="235" customFormat="1" ht="15">
      <c r="B4" s="236"/>
      <c r="C4" s="238" t="s">
        <v>516</v>
      </c>
    </row>
    <row r="5" spans="2:3" s="235" customFormat="1" ht="15">
      <c r="B5" s="236"/>
      <c r="C5" s="238" t="s">
        <v>210</v>
      </c>
    </row>
    <row r="6" spans="2:3" s="235" customFormat="1" ht="15">
      <c r="B6" s="236"/>
      <c r="C6" s="239"/>
    </row>
    <row r="7" spans="1:3" ht="58.5" customHeight="1">
      <c r="A7" s="397" t="s">
        <v>278</v>
      </c>
      <c r="B7" s="397"/>
      <c r="C7" s="397"/>
    </row>
    <row r="8" spans="1:3" ht="23.25" customHeight="1" thickBot="1">
      <c r="A8" s="240"/>
      <c r="B8" s="241"/>
      <c r="C8" s="242"/>
    </row>
    <row r="9" spans="1:3" ht="26.25" thickBot="1">
      <c r="A9" s="46" t="s">
        <v>148</v>
      </c>
      <c r="B9" s="243" t="s">
        <v>112</v>
      </c>
      <c r="C9" s="47">
        <v>2014</v>
      </c>
    </row>
    <row r="10" spans="1:3" ht="33">
      <c r="A10" s="48" t="s">
        <v>149</v>
      </c>
      <c r="B10" s="49" t="s">
        <v>150</v>
      </c>
      <c r="C10" s="50">
        <f>C12+C14+C23</f>
        <v>17529.2</v>
      </c>
    </row>
    <row r="11" spans="1:3" ht="14.25" customHeight="1">
      <c r="A11" s="51"/>
      <c r="B11" s="52"/>
      <c r="C11" s="53"/>
    </row>
    <row r="12" spans="1:3" ht="12.75">
      <c r="A12" s="51" t="s">
        <v>272</v>
      </c>
      <c r="B12" s="52" t="s">
        <v>273</v>
      </c>
      <c r="C12" s="53">
        <v>16005.3</v>
      </c>
    </row>
    <row r="13" spans="1:3" ht="12.75">
      <c r="A13" s="51"/>
      <c r="B13" s="52"/>
      <c r="C13" s="54"/>
    </row>
    <row r="14" spans="1:3" ht="31.5">
      <c r="A14" s="51" t="s">
        <v>151</v>
      </c>
      <c r="B14" s="55" t="s">
        <v>152</v>
      </c>
      <c r="C14" s="56">
        <f>C16+C19</f>
        <v>1523.9</v>
      </c>
    </row>
    <row r="15" spans="1:3" ht="12.75">
      <c r="A15" s="57"/>
      <c r="B15" s="58"/>
      <c r="C15" s="59"/>
    </row>
    <row r="16" spans="1:3" ht="12.75">
      <c r="A16" s="400" t="s">
        <v>275</v>
      </c>
      <c r="B16" s="58" t="s">
        <v>276</v>
      </c>
      <c r="C16" s="59">
        <f>C17</f>
        <v>510.1</v>
      </c>
    </row>
    <row r="17" spans="1:3" ht="12.75">
      <c r="A17" s="401"/>
      <c r="B17" s="58" t="s">
        <v>277</v>
      </c>
      <c r="C17" s="59">
        <v>510.1</v>
      </c>
    </row>
    <row r="18" spans="1:3" ht="12.75">
      <c r="A18" s="57"/>
      <c r="B18" s="58"/>
      <c r="C18" s="59"/>
    </row>
    <row r="19" spans="1:3" ht="12.75">
      <c r="A19" s="400" t="s">
        <v>274</v>
      </c>
      <c r="B19" s="58" t="s">
        <v>153</v>
      </c>
      <c r="C19" s="59">
        <f>C20+C21</f>
        <v>1013.8</v>
      </c>
    </row>
    <row r="20" spans="1:3" ht="12.75">
      <c r="A20" s="402"/>
      <c r="B20" s="58" t="s">
        <v>154</v>
      </c>
      <c r="C20" s="59">
        <v>501.4</v>
      </c>
    </row>
    <row r="21" spans="1:3" ht="12.75">
      <c r="A21" s="401"/>
      <c r="B21" s="58" t="s">
        <v>155</v>
      </c>
      <c r="C21" s="59">
        <v>512.4</v>
      </c>
    </row>
    <row r="22" spans="1:3" ht="12" customHeight="1" hidden="1">
      <c r="A22" s="57"/>
      <c r="B22" s="61"/>
      <c r="C22" s="59"/>
    </row>
    <row r="23" spans="1:3" s="63" customFormat="1" ht="12.75" hidden="1">
      <c r="A23" s="12" t="s">
        <v>156</v>
      </c>
      <c r="B23" s="62" t="s">
        <v>157</v>
      </c>
      <c r="C23" s="53">
        <f>C25</f>
        <v>0</v>
      </c>
    </row>
    <row r="24" spans="1:3" ht="12" customHeight="1" hidden="1">
      <c r="A24" s="275"/>
      <c r="B24" s="61"/>
      <c r="C24" s="60"/>
    </row>
    <row r="25" spans="1:3" ht="38.25" hidden="1">
      <c r="A25" s="403" t="s">
        <v>158</v>
      </c>
      <c r="B25" s="64" t="s">
        <v>159</v>
      </c>
      <c r="C25" s="200">
        <f>C26+C27</f>
        <v>0</v>
      </c>
    </row>
    <row r="26" spans="1:3" ht="12.75" hidden="1">
      <c r="A26" s="404"/>
      <c r="B26" s="64"/>
      <c r="C26" s="200"/>
    </row>
    <row r="27" spans="1:3" ht="12.75" hidden="1">
      <c r="A27" s="405"/>
      <c r="B27" s="64"/>
      <c r="C27" s="59"/>
    </row>
    <row r="28" spans="1:3" ht="13.5" customHeight="1" hidden="1" thickBot="1">
      <c r="A28" s="65"/>
      <c r="B28" s="66"/>
      <c r="C28" s="67"/>
    </row>
    <row r="30" spans="1:10" s="69" customFormat="1" ht="12.75">
      <c r="A30" s="45"/>
      <c r="B30" s="68"/>
      <c r="D30" s="45"/>
      <c r="E30" s="45"/>
      <c r="F30" s="45"/>
      <c r="G30" s="45"/>
      <c r="H30" s="45"/>
      <c r="I30" s="45"/>
      <c r="J30" s="45"/>
    </row>
    <row r="31" spans="1:10" s="69" customFormat="1" ht="12.75">
      <c r="A31" s="45"/>
      <c r="B31" s="68"/>
      <c r="D31" s="45"/>
      <c r="E31" s="45"/>
      <c r="F31" s="45"/>
      <c r="G31" s="45"/>
      <c r="H31" s="45"/>
      <c r="I31" s="45"/>
      <c r="J31" s="45"/>
    </row>
    <row r="32" spans="1:10" s="69" customFormat="1" ht="12.75">
      <c r="A32" s="45"/>
      <c r="B32" s="68"/>
      <c r="D32" s="45"/>
      <c r="E32" s="45"/>
      <c r="F32" s="45"/>
      <c r="G32" s="45"/>
      <c r="H32" s="45"/>
      <c r="I32" s="45"/>
      <c r="J32" s="45"/>
    </row>
    <row r="33" spans="1:10" s="69" customFormat="1" ht="12.75">
      <c r="A33" s="45"/>
      <c r="B33" s="68"/>
      <c r="D33" s="45"/>
      <c r="E33" s="45"/>
      <c r="F33" s="45"/>
      <c r="G33" s="45"/>
      <c r="H33" s="45"/>
      <c r="I33" s="45"/>
      <c r="J33" s="45"/>
    </row>
    <row r="34" spans="1:10" s="69" customFormat="1" ht="12.75">
      <c r="A34" s="45"/>
      <c r="B34" s="68"/>
      <c r="D34" s="45"/>
      <c r="E34" s="45"/>
      <c r="F34" s="45"/>
      <c r="G34" s="45"/>
      <c r="H34" s="45"/>
      <c r="I34" s="45"/>
      <c r="J34" s="45"/>
    </row>
    <row r="35" spans="1:10" s="69" customFormat="1" ht="12.75">
      <c r="A35" s="45"/>
      <c r="B35" s="68"/>
      <c r="D35" s="45"/>
      <c r="E35" s="45"/>
      <c r="F35" s="45"/>
      <c r="G35" s="45"/>
      <c r="H35" s="45"/>
      <c r="I35" s="45"/>
      <c r="J35" s="45"/>
    </row>
    <row r="36" spans="1:10" s="69" customFormat="1" ht="12.75">
      <c r="A36" s="45"/>
      <c r="B36" s="68"/>
      <c r="D36" s="45"/>
      <c r="E36" s="45"/>
      <c r="F36" s="45"/>
      <c r="G36" s="45"/>
      <c r="H36" s="45"/>
      <c r="I36" s="45"/>
      <c r="J36" s="45"/>
    </row>
    <row r="37" spans="1:10" s="69" customFormat="1" ht="12.75">
      <c r="A37" s="45"/>
      <c r="B37" s="68"/>
      <c r="D37" s="45"/>
      <c r="E37" s="45"/>
      <c r="F37" s="45"/>
      <c r="G37" s="45"/>
      <c r="H37" s="45"/>
      <c r="I37" s="45"/>
      <c r="J37" s="45"/>
    </row>
    <row r="38" spans="1:10" s="69" customFormat="1" ht="12.75">
      <c r="A38" s="45"/>
      <c r="B38" s="68"/>
      <c r="D38" s="45"/>
      <c r="E38" s="45"/>
      <c r="F38" s="45"/>
      <c r="G38" s="45"/>
      <c r="H38" s="45"/>
      <c r="I38" s="45"/>
      <c r="J38" s="45"/>
    </row>
    <row r="39" spans="1:10" s="69" customFormat="1" ht="12.75">
      <c r="A39" s="45"/>
      <c r="B39" s="68"/>
      <c r="D39" s="45"/>
      <c r="E39" s="45"/>
      <c r="F39" s="45"/>
      <c r="G39" s="45"/>
      <c r="H39" s="45"/>
      <c r="I39" s="45"/>
      <c r="J39" s="45"/>
    </row>
  </sheetData>
  <sheetProtection/>
  <mergeCells count="4">
    <mergeCell ref="A16:A17"/>
    <mergeCell ref="A19:A21"/>
    <mergeCell ref="A25:A27"/>
    <mergeCell ref="A7:C7"/>
  </mergeCells>
  <printOptions horizontalCentered="1"/>
  <pageMargins left="0" right="0" top="0" bottom="0" header="0" footer="0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55"/>
  <sheetViews>
    <sheetView zoomScale="93" zoomScaleNormal="93" zoomScalePageLayoutView="0" workbookViewId="0" topLeftCell="A1">
      <selection activeCell="A8" sqref="A8:C8"/>
    </sheetView>
  </sheetViews>
  <sheetFormatPr defaultColWidth="10.00390625" defaultRowHeight="15"/>
  <cols>
    <col min="1" max="1" width="12.28125" style="4" customWidth="1"/>
    <col min="2" max="2" width="25.8515625" style="4" customWidth="1"/>
    <col min="3" max="3" width="87.00390625" style="244" customWidth="1"/>
    <col min="4" max="4" width="5.421875" style="2" customWidth="1"/>
    <col min="5" max="16384" width="10.00390625" style="2" customWidth="1"/>
  </cols>
  <sheetData>
    <row r="1" ht="12.75">
      <c r="C1" s="233" t="s">
        <v>63</v>
      </c>
    </row>
    <row r="2" ht="12.75">
      <c r="C2" s="234" t="s">
        <v>62</v>
      </c>
    </row>
    <row r="3" ht="12.75">
      <c r="C3" s="73" t="s">
        <v>224</v>
      </c>
    </row>
    <row r="4" ht="12.75">
      <c r="C4" s="234" t="s">
        <v>517</v>
      </c>
    </row>
    <row r="5" ht="12.75">
      <c r="C5" s="234" t="s">
        <v>287</v>
      </c>
    </row>
    <row r="8" spans="1:3" s="245" customFormat="1" ht="31.5" customHeight="1">
      <c r="A8" s="406" t="s">
        <v>279</v>
      </c>
      <c r="B8" s="406"/>
      <c r="C8" s="406"/>
    </row>
    <row r="9" spans="1:3" s="245" customFormat="1" ht="15.75">
      <c r="A9" s="407"/>
      <c r="B9" s="407"/>
      <c r="C9" s="407"/>
    </row>
    <row r="10" spans="1:3" s="245" customFormat="1" ht="13.5" thickBot="1">
      <c r="A10" s="246"/>
      <c r="B10" s="246"/>
      <c r="C10" s="247"/>
    </row>
    <row r="11" spans="1:3" s="245" customFormat="1" ht="13.5" thickBot="1">
      <c r="A11" s="408" t="s">
        <v>212</v>
      </c>
      <c r="B11" s="409"/>
      <c r="C11" s="410" t="s">
        <v>280</v>
      </c>
    </row>
    <row r="12" spans="1:3" s="245" customFormat="1" ht="43.5" customHeight="1" thickBot="1">
      <c r="A12" s="248" t="s">
        <v>213</v>
      </c>
      <c r="B12" s="248" t="s">
        <v>214</v>
      </c>
      <c r="C12" s="411"/>
    </row>
    <row r="13" spans="1:3" s="245" customFormat="1" ht="25.5">
      <c r="A13" s="249">
        <v>116</v>
      </c>
      <c r="B13" s="249"/>
      <c r="C13" s="308" t="s">
        <v>298</v>
      </c>
    </row>
    <row r="14" spans="1:3" ht="27.75" customHeight="1">
      <c r="A14" s="250">
        <v>116</v>
      </c>
      <c r="B14" s="250" t="s">
        <v>299</v>
      </c>
      <c r="C14" s="251" t="s">
        <v>300</v>
      </c>
    </row>
    <row r="15" spans="1:3" s="253" customFormat="1" ht="44.25" customHeight="1">
      <c r="A15" s="250">
        <v>116</v>
      </c>
      <c r="B15" s="250" t="s">
        <v>301</v>
      </c>
      <c r="C15" s="258" t="s">
        <v>129</v>
      </c>
    </row>
    <row r="16" spans="1:3" s="253" customFormat="1" ht="45.75" customHeight="1">
      <c r="A16" s="250">
        <v>116</v>
      </c>
      <c r="B16" s="250" t="s">
        <v>302</v>
      </c>
      <c r="C16" s="252" t="s">
        <v>303</v>
      </c>
    </row>
    <row r="17" spans="1:3" s="245" customFormat="1" ht="62.25" customHeight="1">
      <c r="A17" s="250">
        <v>116</v>
      </c>
      <c r="B17" s="250" t="s">
        <v>304</v>
      </c>
      <c r="C17" s="309" t="s">
        <v>305</v>
      </c>
    </row>
    <row r="18" spans="1:3" s="245" customFormat="1" ht="39" customHeight="1">
      <c r="A18" s="250">
        <v>116</v>
      </c>
      <c r="B18" s="250" t="s">
        <v>306</v>
      </c>
      <c r="C18" s="251" t="s">
        <v>307</v>
      </c>
    </row>
    <row r="19" spans="1:3" s="245" customFormat="1" ht="30" customHeight="1">
      <c r="A19" s="250">
        <v>116</v>
      </c>
      <c r="B19" s="250" t="s">
        <v>308</v>
      </c>
      <c r="C19" s="252" t="s">
        <v>309</v>
      </c>
    </row>
    <row r="20" spans="1:3" s="245" customFormat="1" ht="41.25" customHeight="1">
      <c r="A20" s="250">
        <v>116</v>
      </c>
      <c r="B20" s="250" t="s">
        <v>310</v>
      </c>
      <c r="C20" s="258" t="s">
        <v>311</v>
      </c>
    </row>
    <row r="21" spans="1:3" s="245" customFormat="1" ht="41.25" customHeight="1">
      <c r="A21" s="250">
        <v>116</v>
      </c>
      <c r="B21" s="250" t="s">
        <v>312</v>
      </c>
      <c r="C21" s="252" t="s">
        <v>313</v>
      </c>
    </row>
    <row r="22" spans="1:3" s="245" customFormat="1" ht="20.25" customHeight="1">
      <c r="A22" s="250">
        <v>116</v>
      </c>
      <c r="B22" s="250" t="s">
        <v>314</v>
      </c>
      <c r="C22" s="252" t="s">
        <v>315</v>
      </c>
    </row>
    <row r="23" spans="1:3" s="245" customFormat="1" ht="18" customHeight="1">
      <c r="A23" s="250">
        <v>116</v>
      </c>
      <c r="B23" s="250" t="s">
        <v>316</v>
      </c>
      <c r="C23" s="252" t="s">
        <v>317</v>
      </c>
    </row>
    <row r="24" spans="1:3" s="245" customFormat="1" ht="12.75">
      <c r="A24" s="250">
        <v>116</v>
      </c>
      <c r="B24" s="250" t="s">
        <v>318</v>
      </c>
      <c r="C24" s="252" t="s">
        <v>319</v>
      </c>
    </row>
    <row r="25" spans="1:3" s="245" customFormat="1" ht="42.75" customHeight="1">
      <c r="A25" s="250">
        <v>116</v>
      </c>
      <c r="B25" s="250" t="s">
        <v>320</v>
      </c>
      <c r="C25" s="258" t="s">
        <v>321</v>
      </c>
    </row>
    <row r="26" spans="1:3" s="245" customFormat="1" ht="42" customHeight="1">
      <c r="A26" s="250">
        <v>116</v>
      </c>
      <c r="B26" s="250" t="s">
        <v>322</v>
      </c>
      <c r="C26" s="258" t="s">
        <v>323</v>
      </c>
    </row>
    <row r="27" spans="1:3" s="245" customFormat="1" ht="38.25" customHeight="1">
      <c r="A27" s="250">
        <v>116</v>
      </c>
      <c r="B27" s="250" t="s">
        <v>324</v>
      </c>
      <c r="C27" s="258" t="s">
        <v>325</v>
      </c>
    </row>
    <row r="28" spans="1:3" s="245" customFormat="1" ht="52.5" customHeight="1">
      <c r="A28" s="250">
        <v>116</v>
      </c>
      <c r="B28" s="250" t="s">
        <v>326</v>
      </c>
      <c r="C28" s="309" t="s">
        <v>327</v>
      </c>
    </row>
    <row r="29" spans="1:3" s="245" customFormat="1" ht="18.75" customHeight="1">
      <c r="A29" s="250">
        <v>116</v>
      </c>
      <c r="B29" s="250" t="s">
        <v>328</v>
      </c>
      <c r="C29" s="252" t="s">
        <v>329</v>
      </c>
    </row>
    <row r="30" spans="1:3" s="245" customFormat="1" ht="27" customHeight="1">
      <c r="A30" s="250">
        <v>116</v>
      </c>
      <c r="B30" s="250" t="s">
        <v>330</v>
      </c>
      <c r="C30" s="252" t="s">
        <v>261</v>
      </c>
    </row>
    <row r="31" spans="1:3" s="245" customFormat="1" ht="27.75" customHeight="1">
      <c r="A31" s="250">
        <v>116</v>
      </c>
      <c r="B31" s="250" t="s">
        <v>331</v>
      </c>
      <c r="C31" s="251" t="s">
        <v>332</v>
      </c>
    </row>
    <row r="32" spans="1:3" s="245" customFormat="1" ht="39" customHeight="1">
      <c r="A32" s="250">
        <v>116</v>
      </c>
      <c r="B32" s="250" t="s">
        <v>333</v>
      </c>
      <c r="C32" s="252" t="s">
        <v>334</v>
      </c>
    </row>
    <row r="33" spans="1:3" s="245" customFormat="1" ht="50.25" customHeight="1">
      <c r="A33" s="250">
        <v>116</v>
      </c>
      <c r="B33" s="250" t="s">
        <v>335</v>
      </c>
      <c r="C33" s="258" t="s">
        <v>336</v>
      </c>
    </row>
    <row r="34" spans="1:3" s="245" customFormat="1" ht="27.75" customHeight="1">
      <c r="A34" s="250">
        <v>116</v>
      </c>
      <c r="B34" s="250" t="s">
        <v>337</v>
      </c>
      <c r="C34" s="252" t="s">
        <v>338</v>
      </c>
    </row>
    <row r="35" spans="1:3" s="245" customFormat="1" ht="30" customHeight="1">
      <c r="A35" s="250">
        <v>116</v>
      </c>
      <c r="B35" s="250" t="s">
        <v>339</v>
      </c>
      <c r="C35" s="252" t="s">
        <v>340</v>
      </c>
    </row>
    <row r="36" spans="1:3" s="245" customFormat="1" ht="25.5">
      <c r="A36" s="250">
        <v>116</v>
      </c>
      <c r="B36" s="250" t="s">
        <v>341</v>
      </c>
      <c r="C36" s="251" t="s">
        <v>342</v>
      </c>
    </row>
    <row r="37" spans="1:3" ht="27.75" customHeight="1">
      <c r="A37" s="250">
        <v>116</v>
      </c>
      <c r="B37" s="254" t="s">
        <v>223</v>
      </c>
      <c r="C37" s="251" t="s">
        <v>222</v>
      </c>
    </row>
    <row r="38" spans="1:3" ht="25.5" customHeight="1">
      <c r="A38" s="250">
        <v>116</v>
      </c>
      <c r="B38" s="255" t="s">
        <v>268</v>
      </c>
      <c r="C38" s="256" t="s">
        <v>269</v>
      </c>
    </row>
    <row r="39" spans="1:3" ht="12.75">
      <c r="A39" s="250">
        <v>116</v>
      </c>
      <c r="B39" s="250" t="s">
        <v>343</v>
      </c>
      <c r="C39" s="252" t="s">
        <v>344</v>
      </c>
    </row>
    <row r="40" spans="1:3" ht="12.75">
      <c r="A40" s="250">
        <v>116</v>
      </c>
      <c r="B40" s="250" t="s">
        <v>345</v>
      </c>
      <c r="C40" s="252" t="s">
        <v>271</v>
      </c>
    </row>
    <row r="41" spans="1:3" ht="24" customHeight="1">
      <c r="A41" s="250">
        <v>116</v>
      </c>
      <c r="B41" s="250" t="s">
        <v>346</v>
      </c>
      <c r="C41" s="252" t="s">
        <v>347</v>
      </c>
    </row>
    <row r="42" spans="1:3" ht="12.75">
      <c r="A42" s="250">
        <v>116</v>
      </c>
      <c r="B42" s="250" t="s">
        <v>348</v>
      </c>
      <c r="C42" s="252" t="s">
        <v>273</v>
      </c>
    </row>
    <row r="43" spans="1:3" ht="15.75" customHeight="1">
      <c r="A43" s="250">
        <v>116</v>
      </c>
      <c r="B43" s="250" t="s">
        <v>349</v>
      </c>
      <c r="C43" s="252" t="s">
        <v>350</v>
      </c>
    </row>
    <row r="44" spans="1:3" ht="13.5" customHeight="1">
      <c r="A44" s="250">
        <v>116</v>
      </c>
      <c r="B44" s="250" t="s">
        <v>351</v>
      </c>
      <c r="C44" s="251" t="s">
        <v>352</v>
      </c>
    </row>
    <row r="45" spans="1:3" ht="13.5" customHeight="1">
      <c r="A45" s="250">
        <v>116</v>
      </c>
      <c r="B45" s="250" t="s">
        <v>353</v>
      </c>
      <c r="C45" s="251" t="s">
        <v>354</v>
      </c>
    </row>
    <row r="46" spans="1:3" ht="26.25" customHeight="1">
      <c r="A46" s="250">
        <v>116</v>
      </c>
      <c r="B46" s="250" t="s">
        <v>355</v>
      </c>
      <c r="C46" s="252" t="s">
        <v>356</v>
      </c>
    </row>
    <row r="47" spans="1:3" ht="39" customHeight="1">
      <c r="A47" s="250">
        <v>116</v>
      </c>
      <c r="B47" s="250" t="s">
        <v>357</v>
      </c>
      <c r="C47" s="252" t="s">
        <v>358</v>
      </c>
    </row>
    <row r="48" spans="1:3" ht="17.25" customHeight="1">
      <c r="A48" s="250">
        <v>116</v>
      </c>
      <c r="B48" s="250" t="s">
        <v>359</v>
      </c>
      <c r="C48" s="252" t="s">
        <v>360</v>
      </c>
    </row>
    <row r="49" spans="1:3" ht="27" customHeight="1">
      <c r="A49" s="250">
        <v>116</v>
      </c>
      <c r="B49" s="250" t="s">
        <v>361</v>
      </c>
      <c r="C49" s="252" t="s">
        <v>362</v>
      </c>
    </row>
    <row r="50" spans="1:3" ht="27" customHeight="1">
      <c r="A50" s="250">
        <v>116</v>
      </c>
      <c r="B50" s="250" t="s">
        <v>363</v>
      </c>
      <c r="C50" s="252" t="s">
        <v>364</v>
      </c>
    </row>
    <row r="51" spans="1:3" ht="26.25" customHeight="1">
      <c r="A51" s="250">
        <v>116</v>
      </c>
      <c r="B51" s="250" t="s">
        <v>365</v>
      </c>
      <c r="C51" s="252" t="s">
        <v>366</v>
      </c>
    </row>
    <row r="52" spans="1:3" ht="51" customHeight="1">
      <c r="A52" s="250">
        <v>116</v>
      </c>
      <c r="B52" s="250" t="s">
        <v>367</v>
      </c>
      <c r="C52" s="258" t="s">
        <v>368</v>
      </c>
    </row>
    <row r="53" spans="1:3" ht="42.75" customHeight="1">
      <c r="A53" s="250">
        <v>116</v>
      </c>
      <c r="B53" s="250" t="s">
        <v>369</v>
      </c>
      <c r="C53" s="252" t="s">
        <v>370</v>
      </c>
    </row>
    <row r="54" spans="1:3" ht="42.75" customHeight="1">
      <c r="A54" s="250">
        <v>116</v>
      </c>
      <c r="B54" s="250" t="s">
        <v>371</v>
      </c>
      <c r="C54" s="252" t="s">
        <v>372</v>
      </c>
    </row>
    <row r="55" spans="1:3" ht="40.5" customHeight="1">
      <c r="A55" s="250">
        <v>116</v>
      </c>
      <c r="B55" s="250" t="s">
        <v>373</v>
      </c>
      <c r="C55" s="252" t="s">
        <v>374</v>
      </c>
    </row>
    <row r="56" spans="1:3" ht="27.75" customHeight="1">
      <c r="A56" s="250">
        <v>116</v>
      </c>
      <c r="B56" s="250" t="s">
        <v>375</v>
      </c>
      <c r="C56" s="252" t="s">
        <v>376</v>
      </c>
    </row>
    <row r="57" spans="1:3" ht="25.5" customHeight="1">
      <c r="A57" s="250">
        <v>116</v>
      </c>
      <c r="B57" s="250" t="s">
        <v>377</v>
      </c>
      <c r="C57" s="252" t="s">
        <v>378</v>
      </c>
    </row>
    <row r="58" spans="1:3" ht="18" customHeight="1">
      <c r="A58" s="250">
        <v>116</v>
      </c>
      <c r="B58" s="250" t="s">
        <v>379</v>
      </c>
      <c r="C58" s="252" t="s">
        <v>380</v>
      </c>
    </row>
    <row r="59" spans="1:3" ht="17.25" customHeight="1">
      <c r="A59" s="250">
        <v>116</v>
      </c>
      <c r="B59" s="250" t="s">
        <v>381</v>
      </c>
      <c r="C59" s="252" t="s">
        <v>382</v>
      </c>
    </row>
    <row r="60" spans="1:3" ht="28.5" customHeight="1">
      <c r="A60" s="250">
        <v>116</v>
      </c>
      <c r="B60" s="250" t="s">
        <v>383</v>
      </c>
      <c r="C60" s="252" t="s">
        <v>384</v>
      </c>
    </row>
    <row r="61" spans="1:3" ht="15.75" customHeight="1">
      <c r="A61" s="250">
        <v>116</v>
      </c>
      <c r="B61" s="250" t="s">
        <v>385</v>
      </c>
      <c r="C61" s="252" t="s">
        <v>386</v>
      </c>
    </row>
    <row r="62" spans="1:3" ht="28.5" customHeight="1">
      <c r="A62" s="250">
        <v>116</v>
      </c>
      <c r="B62" s="250" t="s">
        <v>387</v>
      </c>
      <c r="C62" s="251" t="s">
        <v>388</v>
      </c>
    </row>
    <row r="63" spans="1:3" ht="16.5" customHeight="1">
      <c r="A63" s="250">
        <v>116</v>
      </c>
      <c r="B63" s="250" t="s">
        <v>389</v>
      </c>
      <c r="C63" s="252" t="s">
        <v>390</v>
      </c>
    </row>
    <row r="64" spans="1:3" ht="15" customHeight="1">
      <c r="A64" s="250">
        <v>116</v>
      </c>
      <c r="B64" s="250" t="s">
        <v>391</v>
      </c>
      <c r="C64" s="252" t="s">
        <v>392</v>
      </c>
    </row>
    <row r="65" spans="1:3" ht="15" customHeight="1">
      <c r="A65" s="250">
        <v>116</v>
      </c>
      <c r="B65" s="250" t="s">
        <v>393</v>
      </c>
      <c r="C65" s="252" t="s">
        <v>394</v>
      </c>
    </row>
    <row r="66" spans="1:3" ht="15.75" customHeight="1">
      <c r="A66" s="250">
        <v>116</v>
      </c>
      <c r="B66" s="250" t="s">
        <v>395</v>
      </c>
      <c r="C66" s="252" t="s">
        <v>396</v>
      </c>
    </row>
    <row r="67" spans="1:3" s="245" customFormat="1" ht="38.25" customHeight="1">
      <c r="A67" s="250">
        <v>116</v>
      </c>
      <c r="B67" s="390" t="s">
        <v>536</v>
      </c>
      <c r="C67" s="391" t="s">
        <v>537</v>
      </c>
    </row>
    <row r="68" spans="1:3" ht="51">
      <c r="A68" s="250">
        <v>116</v>
      </c>
      <c r="B68" s="390" t="s">
        <v>538</v>
      </c>
      <c r="C68" s="392" t="s">
        <v>539</v>
      </c>
    </row>
    <row r="69" spans="1:3" ht="38.25">
      <c r="A69" s="250">
        <v>116</v>
      </c>
      <c r="B69" s="393" t="s">
        <v>540</v>
      </c>
      <c r="C69" s="392" t="s">
        <v>541</v>
      </c>
    </row>
    <row r="70" spans="1:3" ht="12.75">
      <c r="A70" s="314"/>
      <c r="B70" s="259"/>
      <c r="C70" s="315"/>
    </row>
    <row r="71" spans="1:3" ht="15">
      <c r="A71" s="314"/>
      <c r="B71" s="316"/>
      <c r="C71" s="317"/>
    </row>
    <row r="72" spans="1:3" ht="12.75">
      <c r="A72" s="314"/>
      <c r="B72" s="259"/>
      <c r="C72" s="315"/>
    </row>
    <row r="73" spans="1:3" ht="12.75">
      <c r="A73" s="314"/>
      <c r="B73" s="259"/>
      <c r="C73" s="310"/>
    </row>
    <row r="74" spans="1:3" ht="12.75">
      <c r="A74" s="314"/>
      <c r="B74" s="259"/>
      <c r="C74" s="310"/>
    </row>
    <row r="75" spans="1:3" ht="12.75">
      <c r="A75" s="314"/>
      <c r="B75" s="259"/>
      <c r="C75" s="310"/>
    </row>
    <row r="76" spans="1:3" ht="12.75">
      <c r="A76" s="314"/>
      <c r="B76" s="259"/>
      <c r="C76" s="310"/>
    </row>
    <row r="77" spans="1:3" ht="12.75">
      <c r="A77" s="314"/>
      <c r="B77" s="259"/>
      <c r="C77" s="315"/>
    </row>
    <row r="78" spans="1:3" ht="12.75">
      <c r="A78" s="314"/>
      <c r="B78" s="259"/>
      <c r="C78" s="310"/>
    </row>
    <row r="79" spans="1:3" ht="41.25" customHeight="1">
      <c r="A79" s="314"/>
      <c r="B79" s="259"/>
      <c r="C79" s="310"/>
    </row>
    <row r="80" spans="1:3" ht="13.5" customHeight="1">
      <c r="A80" s="314"/>
      <c r="B80" s="259"/>
      <c r="C80" s="310"/>
    </row>
    <row r="81" spans="1:3" s="245" customFormat="1" ht="27" customHeight="1">
      <c r="A81" s="259"/>
      <c r="B81" s="259"/>
      <c r="C81" s="310"/>
    </row>
    <row r="82" spans="1:3" s="245" customFormat="1" ht="12.75">
      <c r="A82" s="311"/>
      <c r="B82" s="312"/>
      <c r="C82" s="313"/>
    </row>
    <row r="83" spans="1:3" ht="39" customHeight="1">
      <c r="A83" s="318"/>
      <c r="B83" s="318"/>
      <c r="C83" s="319"/>
    </row>
    <row r="84" spans="1:3" ht="54" customHeight="1">
      <c r="A84" s="318"/>
      <c r="B84" s="318"/>
      <c r="C84" s="319"/>
    </row>
    <row r="85" spans="1:3" ht="12.75">
      <c r="A85" s="320"/>
      <c r="B85" s="318"/>
      <c r="C85" s="310"/>
    </row>
    <row r="86" spans="1:3" ht="12.75">
      <c r="A86" s="320"/>
      <c r="B86" s="318"/>
      <c r="C86" s="310"/>
    </row>
    <row r="87" spans="1:4" ht="12.75">
      <c r="A87" s="320"/>
      <c r="B87" s="318"/>
      <c r="C87" s="310"/>
      <c r="D87" s="257"/>
    </row>
    <row r="88" spans="1:3" ht="53.25" customHeight="1">
      <c r="A88" s="314"/>
      <c r="B88" s="259"/>
      <c r="C88" s="319"/>
    </row>
    <row r="89" spans="1:3" ht="53.25" customHeight="1">
      <c r="A89" s="314"/>
      <c r="B89" s="259"/>
      <c r="C89" s="321"/>
    </row>
    <row r="90" spans="1:3" ht="56.25" customHeight="1">
      <c r="A90" s="314"/>
      <c r="B90" s="259"/>
      <c r="C90" s="310"/>
    </row>
    <row r="91" spans="1:3" ht="68.25" customHeight="1">
      <c r="A91" s="314"/>
      <c r="B91" s="259"/>
      <c r="C91" s="321"/>
    </row>
    <row r="92" spans="1:3" ht="38.25" customHeight="1">
      <c r="A92" s="314"/>
      <c r="B92" s="259"/>
      <c r="C92" s="310"/>
    </row>
    <row r="93" spans="1:3" ht="38.25" customHeight="1">
      <c r="A93" s="314"/>
      <c r="B93" s="259"/>
      <c r="C93" s="319"/>
    </row>
    <row r="94" spans="1:3" ht="38.25" customHeight="1">
      <c r="A94" s="314"/>
      <c r="B94" s="259"/>
      <c r="C94" s="319"/>
    </row>
    <row r="95" spans="1:3" ht="13.5" customHeight="1">
      <c r="A95" s="314"/>
      <c r="B95" s="259"/>
      <c r="C95" s="315"/>
    </row>
    <row r="96" spans="1:3" ht="15.75" customHeight="1">
      <c r="A96" s="314"/>
      <c r="B96" s="259"/>
      <c r="C96" s="315"/>
    </row>
    <row r="97" spans="1:3" ht="42.75" customHeight="1">
      <c r="A97" s="314"/>
      <c r="B97" s="259"/>
      <c r="C97" s="319"/>
    </row>
    <row r="98" spans="1:3" ht="12.75">
      <c r="A98" s="311"/>
      <c r="B98" s="259"/>
      <c r="C98" s="313"/>
    </row>
    <row r="99" spans="1:3" ht="41.25" customHeight="1">
      <c r="A99" s="259"/>
      <c r="B99" s="259"/>
      <c r="C99" s="310"/>
    </row>
    <row r="100" spans="1:3" ht="54" customHeight="1">
      <c r="A100" s="259"/>
      <c r="B100" s="259"/>
      <c r="C100" s="310"/>
    </row>
    <row r="101" spans="1:3" ht="12.75">
      <c r="A101" s="314"/>
      <c r="B101" s="259"/>
      <c r="C101" s="315"/>
    </row>
    <row r="102" spans="1:3" ht="12.75">
      <c r="A102" s="314"/>
      <c r="B102" s="259"/>
      <c r="C102" s="310"/>
    </row>
    <row r="103" spans="1:3" s="245" customFormat="1" ht="12.75">
      <c r="A103" s="311"/>
      <c r="B103" s="312"/>
      <c r="C103" s="322"/>
    </row>
    <row r="104" spans="1:3" s="245" customFormat="1" ht="12.75">
      <c r="A104" s="314"/>
      <c r="B104" s="259"/>
      <c r="C104" s="310"/>
    </row>
    <row r="105" spans="1:3" s="245" customFormat="1" ht="12.75">
      <c r="A105" s="311"/>
      <c r="B105" s="312"/>
      <c r="C105" s="322"/>
    </row>
    <row r="106" spans="1:3" ht="27" customHeight="1">
      <c r="A106" s="314"/>
      <c r="B106" s="259"/>
      <c r="C106" s="310"/>
    </row>
    <row r="107" spans="1:3" ht="12.75">
      <c r="A107" s="314"/>
      <c r="B107" s="259"/>
      <c r="C107" s="315"/>
    </row>
    <row r="108" spans="1:3" ht="12.75">
      <c r="A108" s="314"/>
      <c r="B108" s="259"/>
      <c r="C108" s="315"/>
    </row>
    <row r="109" spans="1:3" ht="12.75">
      <c r="A109" s="314"/>
      <c r="B109" s="259"/>
      <c r="C109" s="310"/>
    </row>
    <row r="110" spans="1:3" ht="12.75">
      <c r="A110" s="314"/>
      <c r="B110" s="259"/>
      <c r="C110" s="310"/>
    </row>
    <row r="111" spans="1:3" ht="41.25" customHeight="1">
      <c r="A111" s="314"/>
      <c r="B111" s="259"/>
      <c r="C111" s="310"/>
    </row>
    <row r="112" spans="1:3" ht="12.75">
      <c r="A112" s="314"/>
      <c r="B112" s="259"/>
      <c r="C112" s="315"/>
    </row>
    <row r="113" spans="1:3" s="253" customFormat="1" ht="13.5" customHeight="1">
      <c r="A113" s="314"/>
      <c r="B113" s="259"/>
      <c r="C113" s="310"/>
    </row>
    <row r="114" spans="1:3" s="245" customFormat="1" ht="25.5" customHeight="1">
      <c r="A114" s="259"/>
      <c r="B114" s="259"/>
      <c r="C114" s="310"/>
    </row>
    <row r="115" spans="1:3" s="245" customFormat="1" ht="12.75">
      <c r="A115" s="311"/>
      <c r="B115" s="312"/>
      <c r="C115" s="313"/>
    </row>
    <row r="116" spans="1:3" ht="15.75" customHeight="1">
      <c r="A116" s="320"/>
      <c r="B116" s="259"/>
      <c r="C116" s="310"/>
    </row>
    <row r="117" spans="1:3" ht="12.75">
      <c r="A117" s="314"/>
      <c r="B117" s="259"/>
      <c r="C117" s="315"/>
    </row>
    <row r="118" spans="1:3" ht="12.75">
      <c r="A118" s="314"/>
      <c r="B118" s="259"/>
      <c r="C118" s="315"/>
    </row>
    <row r="119" spans="1:3" ht="27" customHeight="1">
      <c r="A119" s="259"/>
      <c r="B119" s="259"/>
      <c r="C119" s="310"/>
    </row>
    <row r="120" spans="1:3" ht="12.75">
      <c r="A120" s="314"/>
      <c r="B120" s="259"/>
      <c r="C120" s="310"/>
    </row>
    <row r="121" spans="1:3" ht="12.75">
      <c r="A121" s="314"/>
      <c r="B121" s="259"/>
      <c r="C121" s="310"/>
    </row>
    <row r="122" spans="1:3" ht="12.75">
      <c r="A122" s="314"/>
      <c r="B122" s="259"/>
      <c r="C122" s="315"/>
    </row>
    <row r="123" spans="1:3" ht="12.75">
      <c r="A123" s="314"/>
      <c r="B123" s="259"/>
      <c r="C123" s="310"/>
    </row>
    <row r="124" spans="1:3" ht="12.75">
      <c r="A124" s="314"/>
      <c r="B124" s="259"/>
      <c r="C124" s="310"/>
    </row>
    <row r="125" spans="1:3" ht="12.75">
      <c r="A125" s="314"/>
      <c r="B125" s="259"/>
      <c r="C125" s="310"/>
    </row>
    <row r="126" spans="1:3" ht="13.5" customHeight="1">
      <c r="A126" s="314"/>
      <c r="B126" s="259"/>
      <c r="C126" s="310"/>
    </row>
    <row r="127" spans="1:3" s="245" customFormat="1" ht="25.5" customHeight="1">
      <c r="A127" s="259"/>
      <c r="B127" s="259"/>
      <c r="C127" s="310"/>
    </row>
    <row r="128" spans="1:3" s="245" customFormat="1" ht="36" customHeight="1">
      <c r="A128" s="312"/>
      <c r="B128" s="312"/>
      <c r="C128" s="322"/>
    </row>
    <row r="129" spans="1:3" ht="12.75">
      <c r="A129" s="314"/>
      <c r="B129" s="259"/>
      <c r="C129" s="310"/>
    </row>
    <row r="130" spans="1:3" s="245" customFormat="1" ht="12" customHeight="1">
      <c r="A130" s="312"/>
      <c r="B130" s="312"/>
      <c r="C130" s="322"/>
    </row>
    <row r="131" spans="1:3" ht="27" customHeight="1">
      <c r="A131" s="314"/>
      <c r="B131" s="259"/>
      <c r="C131" s="310"/>
    </row>
    <row r="132" spans="1:3" ht="12.75">
      <c r="A132" s="314"/>
      <c r="B132" s="259"/>
      <c r="C132" s="315"/>
    </row>
    <row r="133" spans="1:3" ht="12.75">
      <c r="A133" s="314"/>
      <c r="B133" s="259"/>
      <c r="C133" s="315"/>
    </row>
    <row r="134" spans="1:3" ht="27.75" customHeight="1">
      <c r="A134" s="314"/>
      <c r="B134" s="259"/>
      <c r="C134" s="310"/>
    </row>
    <row r="135" spans="1:3" ht="27" customHeight="1">
      <c r="A135" s="259"/>
      <c r="B135" s="259"/>
      <c r="C135" s="310"/>
    </row>
    <row r="136" spans="1:3" ht="27" customHeight="1">
      <c r="A136" s="259"/>
      <c r="B136" s="259"/>
      <c r="C136" s="310"/>
    </row>
    <row r="137" spans="1:3" ht="27" customHeight="1">
      <c r="A137" s="259"/>
      <c r="B137" s="259"/>
      <c r="C137" s="323"/>
    </row>
    <row r="138" spans="1:3" ht="27" customHeight="1">
      <c r="A138" s="259"/>
      <c r="B138" s="259"/>
      <c r="C138" s="323"/>
    </row>
    <row r="139" spans="1:3" ht="27" customHeight="1">
      <c r="A139" s="314"/>
      <c r="B139" s="259"/>
      <c r="C139" s="324"/>
    </row>
    <row r="140" spans="1:3" ht="12.75">
      <c r="A140" s="314"/>
      <c r="B140" s="259"/>
      <c r="C140" s="310"/>
    </row>
    <row r="141" spans="1:3" ht="27.75" customHeight="1">
      <c r="A141" s="314"/>
      <c r="B141" s="259"/>
      <c r="C141" s="310"/>
    </row>
    <row r="142" spans="1:3" ht="12.75">
      <c r="A142" s="314"/>
      <c r="B142" s="259"/>
      <c r="C142" s="310"/>
    </row>
    <row r="143" spans="1:3" ht="12.75">
      <c r="A143" s="314"/>
      <c r="B143" s="259"/>
      <c r="C143" s="315"/>
    </row>
    <row r="144" spans="1:3" ht="12.75">
      <c r="A144" s="314"/>
      <c r="B144" s="259"/>
      <c r="C144" s="310"/>
    </row>
    <row r="145" spans="1:3" ht="12.75">
      <c r="A145" s="314"/>
      <c r="B145" s="259"/>
      <c r="C145" s="310"/>
    </row>
    <row r="146" spans="1:3" ht="12.75">
      <c r="A146" s="314"/>
      <c r="B146" s="259"/>
      <c r="C146" s="310"/>
    </row>
    <row r="147" spans="1:3" s="253" customFormat="1" ht="13.5" customHeight="1">
      <c r="A147" s="314"/>
      <c r="B147" s="259"/>
      <c r="C147" s="310"/>
    </row>
    <row r="148" spans="1:3" s="245" customFormat="1" ht="25.5" customHeight="1">
      <c r="A148" s="259"/>
      <c r="B148" s="259"/>
      <c r="C148" s="310"/>
    </row>
    <row r="149" spans="1:3" s="245" customFormat="1" ht="42" customHeight="1">
      <c r="A149" s="311"/>
      <c r="B149" s="312"/>
      <c r="C149" s="322"/>
    </row>
    <row r="150" spans="1:3" ht="43.5" customHeight="1">
      <c r="A150" s="259"/>
      <c r="B150" s="259"/>
      <c r="C150" s="310"/>
    </row>
    <row r="151" spans="1:3" ht="42" customHeight="1">
      <c r="A151" s="325"/>
      <c r="B151" s="259"/>
      <c r="C151" s="319"/>
    </row>
    <row r="152" spans="1:4" ht="42" customHeight="1">
      <c r="A152" s="259"/>
      <c r="B152" s="259"/>
      <c r="C152" s="310"/>
      <c r="D152" s="257"/>
    </row>
    <row r="153" spans="1:3" ht="40.5" customHeight="1">
      <c r="A153" s="259"/>
      <c r="B153" s="259"/>
      <c r="C153" s="310"/>
    </row>
    <row r="154" spans="1:3" ht="27.75" customHeight="1">
      <c r="A154" s="259"/>
      <c r="B154" s="259"/>
      <c r="C154" s="310"/>
    </row>
    <row r="155" spans="1:3" ht="12.75">
      <c r="A155" s="259"/>
      <c r="B155" s="259"/>
      <c r="C155" s="315"/>
    </row>
  </sheetData>
  <sheetProtection/>
  <mergeCells count="4">
    <mergeCell ref="A8:C8"/>
    <mergeCell ref="A9:C9"/>
    <mergeCell ref="A11:B11"/>
    <mergeCell ref="C11:C12"/>
  </mergeCells>
  <printOptions/>
  <pageMargins left="0.7086614173228347" right="0.24" top="0.35" bottom="0.47" header="0.31496062992125984" footer="0.44"/>
  <pageSetup fitToHeight="4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41"/>
  <sheetViews>
    <sheetView zoomScale="93" zoomScaleNormal="93" workbookViewId="0" topLeftCell="A1">
      <selection activeCell="D40" sqref="D40"/>
    </sheetView>
  </sheetViews>
  <sheetFormatPr defaultColWidth="15.00390625" defaultRowHeight="15"/>
  <cols>
    <col min="1" max="1" width="70.421875" style="71" customWidth="1"/>
    <col min="2" max="2" width="15.00390625" style="71" customWidth="1"/>
    <col min="3" max="3" width="18.28125" style="71" customWidth="1"/>
    <col min="4" max="4" width="20.140625" style="327" customWidth="1"/>
    <col min="5" max="248" width="10.00390625" style="71" customWidth="1"/>
    <col min="249" max="249" width="70.421875" style="71" customWidth="1"/>
    <col min="250" max="16384" width="15.00390625" style="71" customWidth="1"/>
  </cols>
  <sheetData>
    <row r="1" ht="12.75">
      <c r="D1" s="326" t="s">
        <v>63</v>
      </c>
    </row>
    <row r="2" ht="12.75">
      <c r="D2" s="326" t="s">
        <v>62</v>
      </c>
    </row>
    <row r="3" ht="12.75">
      <c r="D3" s="326" t="s">
        <v>224</v>
      </c>
    </row>
    <row r="4" ht="12.75">
      <c r="D4" s="326" t="s">
        <v>518</v>
      </c>
    </row>
    <row r="5" ht="12.75">
      <c r="D5" s="326" t="s">
        <v>211</v>
      </c>
    </row>
    <row r="7" spans="1:4" ht="58.5" customHeight="1">
      <c r="A7" s="420" t="s">
        <v>186</v>
      </c>
      <c r="B7" s="420"/>
      <c r="C7" s="420"/>
      <c r="D7" s="420"/>
    </row>
    <row r="8" spans="1:3" ht="18.75">
      <c r="A8" s="74"/>
      <c r="B8" s="74"/>
      <c r="C8" s="74"/>
    </row>
    <row r="9" spans="1:4" ht="19.5" thickBot="1">
      <c r="A9" s="75"/>
      <c r="B9" s="75"/>
      <c r="C9" s="75"/>
      <c r="D9" s="328"/>
    </row>
    <row r="10" spans="1:4" ht="24" customHeight="1" thickBot="1">
      <c r="A10" s="418" t="s">
        <v>183</v>
      </c>
      <c r="B10" s="414" t="s">
        <v>168</v>
      </c>
      <c r="C10" s="415"/>
      <c r="D10" s="412" t="s">
        <v>184</v>
      </c>
    </row>
    <row r="11" spans="1:4" ht="15.75" customHeight="1" thickBot="1">
      <c r="A11" s="419"/>
      <c r="B11" s="85" t="s">
        <v>169</v>
      </c>
      <c r="C11" s="86" t="s">
        <v>170</v>
      </c>
      <c r="D11" s="413"/>
    </row>
    <row r="12" spans="1:4" ht="16.5" thickBot="1">
      <c r="A12" s="164" t="s">
        <v>96</v>
      </c>
      <c r="B12" s="165" t="s">
        <v>95</v>
      </c>
      <c r="C12" s="166"/>
      <c r="D12" s="329">
        <f>D13+D14+D15+D16+D17</f>
        <v>19900.44</v>
      </c>
    </row>
    <row r="13" spans="1:4" ht="45.75" customHeight="1">
      <c r="A13" s="163" t="s">
        <v>50</v>
      </c>
      <c r="B13" s="159"/>
      <c r="C13" s="162" t="s">
        <v>49</v>
      </c>
      <c r="D13" s="330">
        <f>'Пр.7 Р.П. ЦС. ВР'!E14</f>
        <v>50</v>
      </c>
    </row>
    <row r="14" spans="1:4" ht="44.25" customHeight="1">
      <c r="A14" s="163" t="s">
        <v>185</v>
      </c>
      <c r="B14" s="159"/>
      <c r="C14" s="162" t="s">
        <v>39</v>
      </c>
      <c r="D14" s="330">
        <f>'Пр.7 Р.П. ЦС. ВР'!E19</f>
        <v>12760.849999999999</v>
      </c>
    </row>
    <row r="15" spans="1:4" ht="15">
      <c r="A15" s="156" t="s">
        <v>281</v>
      </c>
      <c r="B15" s="161"/>
      <c r="C15" s="162" t="s">
        <v>286</v>
      </c>
      <c r="D15" s="330">
        <f>'Пр.7 Р.П. ЦС. ВР'!E40</f>
        <v>400</v>
      </c>
    </row>
    <row r="16" spans="1:4" ht="15">
      <c r="A16" s="158" t="s">
        <v>99</v>
      </c>
      <c r="B16" s="159"/>
      <c r="C16" s="160" t="s">
        <v>90</v>
      </c>
      <c r="D16" s="330">
        <f>'Пр.7 Р.П. ЦС. ВР'!E45</f>
        <v>460</v>
      </c>
    </row>
    <row r="17" spans="1:4" ht="15.75" thickBot="1">
      <c r="A17" s="80" t="s">
        <v>48</v>
      </c>
      <c r="B17" s="76"/>
      <c r="C17" s="77" t="s">
        <v>46</v>
      </c>
      <c r="D17" s="331">
        <f>'Пр.7 Р.П. ЦС. ВР'!E50</f>
        <v>6229.59</v>
      </c>
    </row>
    <row r="18" spans="1:4" ht="27.75" customHeight="1" thickBot="1">
      <c r="A18" s="167" t="s">
        <v>283</v>
      </c>
      <c r="B18" s="165" t="s">
        <v>282</v>
      </c>
      <c r="C18" s="166"/>
      <c r="D18" s="332">
        <f>D19</f>
        <v>510.1</v>
      </c>
    </row>
    <row r="19" spans="1:4" ht="20.25" customHeight="1" thickBot="1">
      <c r="A19" s="156" t="s">
        <v>284</v>
      </c>
      <c r="B19" s="157"/>
      <c r="C19" s="160" t="s">
        <v>285</v>
      </c>
      <c r="D19" s="330">
        <f>'Пр.7 Р.П. ЦС. ВР'!E65</f>
        <v>510.1</v>
      </c>
    </row>
    <row r="20" spans="1:4" ht="29.25" customHeight="1" thickBot="1">
      <c r="A20" s="167" t="s">
        <v>101</v>
      </c>
      <c r="B20" s="165" t="s">
        <v>100</v>
      </c>
      <c r="C20" s="166"/>
      <c r="D20" s="332">
        <f>D21+D23+D22</f>
        <v>800</v>
      </c>
    </row>
    <row r="21" spans="1:4" ht="30.75" customHeight="1">
      <c r="A21" s="156" t="s">
        <v>102</v>
      </c>
      <c r="B21" s="157"/>
      <c r="C21" s="160" t="s">
        <v>81</v>
      </c>
      <c r="D21" s="330">
        <f>'Пр.7 Р.П. ЦС. ВР'!E73</f>
        <v>700</v>
      </c>
    </row>
    <row r="22" spans="1:4" ht="30.75" customHeight="1">
      <c r="A22" s="156" t="s">
        <v>166</v>
      </c>
      <c r="B22" s="157"/>
      <c r="C22" s="160" t="s">
        <v>167</v>
      </c>
      <c r="D22" s="330">
        <f>'Пр.7 Р.П. ЦС. ВР'!E78</f>
        <v>96</v>
      </c>
    </row>
    <row r="23" spans="1:4" ht="30.75" customHeight="1" thickBot="1">
      <c r="A23" s="79" t="s">
        <v>164</v>
      </c>
      <c r="B23" s="81"/>
      <c r="C23" s="77" t="s">
        <v>165</v>
      </c>
      <c r="D23" s="331">
        <f>'Пр.7 Р.П. ЦС. ВР'!E83</f>
        <v>4</v>
      </c>
    </row>
    <row r="24" spans="1:4" ht="21.75" customHeight="1" thickBot="1">
      <c r="A24" s="168" t="s">
        <v>104</v>
      </c>
      <c r="B24" s="165" t="s">
        <v>103</v>
      </c>
      <c r="C24" s="166"/>
      <c r="D24" s="332">
        <f>D26+D25</f>
        <v>4789</v>
      </c>
    </row>
    <row r="25" spans="1:4" ht="15">
      <c r="A25" s="155" t="s">
        <v>160</v>
      </c>
      <c r="B25" s="154"/>
      <c r="C25" s="160" t="s">
        <v>161</v>
      </c>
      <c r="D25" s="330">
        <f>'Пр.7 Р.П. ЦС. ВР'!E89</f>
        <v>4289</v>
      </c>
    </row>
    <row r="26" spans="1:4" ht="15.75" thickBot="1">
      <c r="A26" s="80" t="s">
        <v>34</v>
      </c>
      <c r="B26" s="82"/>
      <c r="C26" s="77" t="s">
        <v>33</v>
      </c>
      <c r="D26" s="331">
        <f>'Пр.7 Р.П. ЦС. ВР'!E100</f>
        <v>500</v>
      </c>
    </row>
    <row r="27" spans="1:4" ht="21.75" customHeight="1" thickBot="1">
      <c r="A27" s="168" t="s">
        <v>171</v>
      </c>
      <c r="B27" s="165" t="s">
        <v>94</v>
      </c>
      <c r="C27" s="166"/>
      <c r="D27" s="332">
        <f>D29+D30+D28</f>
        <v>31745.7</v>
      </c>
    </row>
    <row r="28" spans="1:4" ht="16.5" customHeight="1">
      <c r="A28" s="155" t="s">
        <v>26</v>
      </c>
      <c r="B28" s="154"/>
      <c r="C28" s="160" t="s">
        <v>25</v>
      </c>
      <c r="D28" s="333">
        <f>'Пр.7 Р.П. ЦС. ВР'!E106</f>
        <v>15100</v>
      </c>
    </row>
    <row r="29" spans="1:4" ht="17.25" customHeight="1">
      <c r="A29" s="155" t="s">
        <v>79</v>
      </c>
      <c r="B29" s="154"/>
      <c r="C29" s="160" t="s">
        <v>78</v>
      </c>
      <c r="D29" s="330">
        <f>'Пр.7 Р.П. ЦС. ВР'!E126</f>
        <v>3000</v>
      </c>
    </row>
    <row r="30" spans="1:4" ht="18" customHeight="1" thickBot="1">
      <c r="A30" s="80" t="s">
        <v>162</v>
      </c>
      <c r="B30" s="82"/>
      <c r="C30" s="77" t="s">
        <v>163</v>
      </c>
      <c r="D30" s="331">
        <f>'Пр.7 Р.П. ЦС. ВР'!E138</f>
        <v>13645.7</v>
      </c>
    </row>
    <row r="31" spans="1:4" ht="20.25" customHeight="1" thickBot="1">
      <c r="A31" s="164" t="s">
        <v>108</v>
      </c>
      <c r="B31" s="165" t="s">
        <v>105</v>
      </c>
      <c r="C31" s="166"/>
      <c r="D31" s="332">
        <f>D32</f>
        <v>11466.6</v>
      </c>
    </row>
    <row r="32" spans="1:4" ht="20.25" customHeight="1" thickBot="1">
      <c r="A32" s="78" t="s">
        <v>19</v>
      </c>
      <c r="B32" s="82"/>
      <c r="C32" s="77" t="s">
        <v>18</v>
      </c>
      <c r="D32" s="331">
        <f>'Пр.7 Р.П. ЦС. ВР'!E166</f>
        <v>11466.6</v>
      </c>
    </row>
    <row r="33" spans="1:4" ht="20.25" customHeight="1" thickBot="1">
      <c r="A33" s="164" t="s">
        <v>97</v>
      </c>
      <c r="B33" s="165" t="s">
        <v>98</v>
      </c>
      <c r="C33" s="166"/>
      <c r="D33" s="332">
        <f>D34+D35</f>
        <v>1736.88</v>
      </c>
    </row>
    <row r="34" spans="1:4" ht="24" customHeight="1">
      <c r="A34" s="356" t="s">
        <v>37</v>
      </c>
      <c r="B34" s="357"/>
      <c r="C34" s="358" t="s">
        <v>92</v>
      </c>
      <c r="D34" s="359">
        <f>'Пр.7 Р.П. ЦС. ВР'!E182</f>
        <v>236.88</v>
      </c>
    </row>
    <row r="35" spans="1:4" ht="19.5" customHeight="1" thickBot="1">
      <c r="A35" s="152" t="s">
        <v>84</v>
      </c>
      <c r="B35" s="153"/>
      <c r="C35" s="83" t="s">
        <v>83</v>
      </c>
      <c r="D35" s="334">
        <f>'Пр.7 Р.П. ЦС. ВР'!E187</f>
        <v>1500</v>
      </c>
    </row>
    <row r="36" spans="1:4" ht="24" customHeight="1" thickBot="1">
      <c r="A36" s="164" t="s">
        <v>109</v>
      </c>
      <c r="B36" s="165" t="s">
        <v>106</v>
      </c>
      <c r="C36" s="169"/>
      <c r="D36" s="329">
        <f>D37</f>
        <v>2300</v>
      </c>
    </row>
    <row r="37" spans="1:4" ht="21" customHeight="1" thickBot="1">
      <c r="A37" s="78" t="s">
        <v>21</v>
      </c>
      <c r="B37" s="82"/>
      <c r="C37" s="77" t="s">
        <v>20</v>
      </c>
      <c r="D37" s="331">
        <f>'Пр.7 Р.П. ЦС. ВР'!E193</f>
        <v>2300</v>
      </c>
    </row>
    <row r="38" spans="1:4" ht="21.75" customHeight="1" thickBot="1">
      <c r="A38" s="164" t="s">
        <v>110</v>
      </c>
      <c r="B38" s="165" t="s">
        <v>107</v>
      </c>
      <c r="C38" s="169"/>
      <c r="D38" s="329">
        <f>D39</f>
        <v>575</v>
      </c>
    </row>
    <row r="39" spans="1:4" ht="19.5" customHeight="1" thickBot="1">
      <c r="A39" s="78" t="s">
        <v>86</v>
      </c>
      <c r="B39" s="82"/>
      <c r="C39" s="77" t="s">
        <v>85</v>
      </c>
      <c r="D39" s="331">
        <f>'Пр.7 Р.П. ЦС. ВР'!E199</f>
        <v>575</v>
      </c>
    </row>
    <row r="40" spans="1:4" ht="26.25" customHeight="1" thickBot="1">
      <c r="A40" s="416" t="s">
        <v>16</v>
      </c>
      <c r="B40" s="417"/>
      <c r="C40" s="417"/>
      <c r="D40" s="335">
        <f>D33+D31+D27+D24+D20+D12+D38+D36+D18</f>
        <v>73823.72</v>
      </c>
    </row>
    <row r="41" spans="2:3" ht="12.75">
      <c r="B41" s="84"/>
      <c r="C41" s="84"/>
    </row>
  </sheetData>
  <sheetProtection/>
  <mergeCells count="5">
    <mergeCell ref="D10:D11"/>
    <mergeCell ref="B10:C10"/>
    <mergeCell ref="A40:C40"/>
    <mergeCell ref="A10:A11"/>
    <mergeCell ref="A7:D7"/>
  </mergeCells>
  <printOptions/>
  <pageMargins left="0.7086614173228347" right="0" top="0.5905511811023623" bottom="0.3937007874015748" header="0.31496062992125984" footer="0.31496062992125984"/>
  <pageSetup fitToHeight="2" fitToWidth="1" horizontalDpi="600" verticalDpi="600" orientation="portrait" paperSize="9" scale="75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04"/>
  <sheetViews>
    <sheetView zoomScale="97" zoomScaleNormal="97" zoomScalePageLayoutView="0" workbookViewId="0" topLeftCell="A67">
      <selection activeCell="A72" sqref="A72"/>
    </sheetView>
  </sheetViews>
  <sheetFormatPr defaultColWidth="8.8515625" defaultRowHeight="15"/>
  <cols>
    <col min="1" max="1" width="56.57421875" style="87" customWidth="1"/>
    <col min="2" max="2" width="12.140625" style="88" customWidth="1"/>
    <col min="3" max="3" width="9.140625" style="88" customWidth="1"/>
    <col min="4" max="4" width="7.421875" style="88" customWidth="1"/>
    <col min="5" max="5" width="17.140625" style="349" customWidth="1"/>
    <col min="6" max="6" width="54.7109375" style="87" customWidth="1"/>
    <col min="7" max="16384" width="8.8515625" style="87" customWidth="1"/>
  </cols>
  <sheetData>
    <row r="1" ht="12.75">
      <c r="E1" s="343" t="s">
        <v>63</v>
      </c>
    </row>
    <row r="2" ht="12.75">
      <c r="E2" s="343" t="s">
        <v>62</v>
      </c>
    </row>
    <row r="3" spans="3:5" s="71" customFormat="1" ht="15" customHeight="1">
      <c r="C3" s="425" t="s">
        <v>224</v>
      </c>
      <c r="D3" s="425"/>
      <c r="E3" s="425"/>
    </row>
    <row r="4" ht="12.75">
      <c r="E4" s="343" t="s">
        <v>519</v>
      </c>
    </row>
    <row r="5" ht="12.75">
      <c r="E5" s="343" t="s">
        <v>487</v>
      </c>
    </row>
    <row r="6" ht="12.75">
      <c r="E6" s="344"/>
    </row>
    <row r="7" ht="12.75">
      <c r="E7" s="344"/>
    </row>
    <row r="8" spans="1:5" ht="43.5" customHeight="1">
      <c r="A8" s="421" t="s">
        <v>499</v>
      </c>
      <c r="B8" s="421"/>
      <c r="C8" s="421"/>
      <c r="D8" s="421"/>
      <c r="E8" s="421"/>
    </row>
    <row r="11" spans="1:5" s="93" customFormat="1" ht="25.5">
      <c r="A11" s="90" t="s">
        <v>61</v>
      </c>
      <c r="B11" s="91" t="s">
        <v>60</v>
      </c>
      <c r="C11" s="91" t="s">
        <v>59</v>
      </c>
      <c r="D11" s="90" t="s">
        <v>58</v>
      </c>
      <c r="E11" s="345" t="s">
        <v>57</v>
      </c>
    </row>
    <row r="12" spans="1:6" s="138" customFormat="1" ht="38.25">
      <c r="A12" s="94" t="s">
        <v>454</v>
      </c>
      <c r="B12" s="90" t="s">
        <v>76</v>
      </c>
      <c r="C12" s="91"/>
      <c r="D12" s="91"/>
      <c r="E12" s="345">
        <f>E13+E17+E21+E29</f>
        <v>4500</v>
      </c>
      <c r="F12" s="362"/>
    </row>
    <row r="13" spans="1:5" s="150" customFormat="1" ht="63.75" customHeight="1">
      <c r="A13" s="195" t="s">
        <v>455</v>
      </c>
      <c r="B13" s="91" t="s">
        <v>456</v>
      </c>
      <c r="C13" s="91"/>
      <c r="D13" s="91"/>
      <c r="E13" s="345">
        <f>E14</f>
        <v>1100</v>
      </c>
    </row>
    <row r="14" spans="1:5" s="101" customFormat="1" ht="63.75">
      <c r="A14" s="102" t="s">
        <v>457</v>
      </c>
      <c r="B14" s="1" t="s">
        <v>458</v>
      </c>
      <c r="C14" s="1"/>
      <c r="D14" s="99"/>
      <c r="E14" s="346">
        <f>E15</f>
        <v>1100</v>
      </c>
    </row>
    <row r="15" spans="1:5" s="101" customFormat="1" ht="25.5">
      <c r="A15" s="70" t="s">
        <v>182</v>
      </c>
      <c r="B15" s="1" t="s">
        <v>458</v>
      </c>
      <c r="C15" s="1" t="s">
        <v>488</v>
      </c>
      <c r="D15" s="99"/>
      <c r="E15" s="346">
        <f>E16</f>
        <v>1100</v>
      </c>
    </row>
    <row r="16" spans="1:5" s="101" customFormat="1" ht="12.75">
      <c r="A16" s="339" t="s">
        <v>26</v>
      </c>
      <c r="B16" s="1" t="s">
        <v>458</v>
      </c>
      <c r="C16" s="1" t="s">
        <v>488</v>
      </c>
      <c r="D16" s="99" t="s">
        <v>25</v>
      </c>
      <c r="E16" s="346">
        <f>'Пр.7 Р.П. ЦС. ВР'!E116</f>
        <v>1100</v>
      </c>
    </row>
    <row r="17" spans="1:5" s="101" customFormat="1" ht="76.5">
      <c r="A17" s="96" t="s">
        <v>462</v>
      </c>
      <c r="B17" s="91" t="s">
        <v>80</v>
      </c>
      <c r="C17" s="91"/>
      <c r="D17" s="90"/>
      <c r="E17" s="345">
        <f>E18</f>
        <v>1000</v>
      </c>
    </row>
    <row r="18" spans="1:5" s="101" customFormat="1" ht="96" customHeight="1">
      <c r="A18" s="98" t="s">
        <v>463</v>
      </c>
      <c r="B18" s="1" t="s">
        <v>464</v>
      </c>
      <c r="C18" s="1"/>
      <c r="D18" s="99"/>
      <c r="E18" s="346">
        <f>E19</f>
        <v>1000</v>
      </c>
    </row>
    <row r="19" spans="1:5" s="101" customFormat="1" ht="25.5">
      <c r="A19" s="106" t="s">
        <v>41</v>
      </c>
      <c r="B19" s="1" t="s">
        <v>464</v>
      </c>
      <c r="C19" s="1" t="s">
        <v>69</v>
      </c>
      <c r="D19" s="99"/>
      <c r="E19" s="346">
        <f>E20</f>
        <v>1000</v>
      </c>
    </row>
    <row r="20" spans="1:5" s="101" customFormat="1" ht="12.75">
      <c r="A20" s="339" t="s">
        <v>79</v>
      </c>
      <c r="B20" s="1" t="s">
        <v>464</v>
      </c>
      <c r="C20" s="1" t="s">
        <v>69</v>
      </c>
      <c r="D20" s="99" t="s">
        <v>78</v>
      </c>
      <c r="E20" s="346">
        <f>'Пр.7 Р.П. ЦС. ВР'!E134</f>
        <v>1000</v>
      </c>
    </row>
    <row r="21" spans="1:5" s="95" customFormat="1" ht="76.5">
      <c r="A21" s="96" t="s">
        <v>465</v>
      </c>
      <c r="B21" s="91" t="s">
        <v>466</v>
      </c>
      <c r="C21" s="91"/>
      <c r="D21" s="90"/>
      <c r="E21" s="345">
        <f>E22</f>
        <v>1600</v>
      </c>
    </row>
    <row r="22" spans="1:5" s="95" customFormat="1" ht="102">
      <c r="A22" s="102" t="s">
        <v>467</v>
      </c>
      <c r="B22" s="91" t="s">
        <v>468</v>
      </c>
      <c r="C22" s="91"/>
      <c r="D22" s="90"/>
      <c r="E22" s="345">
        <f>E23</f>
        <v>1600</v>
      </c>
    </row>
    <row r="23" spans="1:5" s="101" customFormat="1" ht="25.5">
      <c r="A23" s="106" t="s">
        <v>41</v>
      </c>
      <c r="B23" s="1" t="s">
        <v>468</v>
      </c>
      <c r="C23" s="1" t="s">
        <v>69</v>
      </c>
      <c r="D23" s="99"/>
      <c r="E23" s="346">
        <f>E24</f>
        <v>1600</v>
      </c>
    </row>
    <row r="24" spans="1:5" s="101" customFormat="1" ht="12.75">
      <c r="A24" s="339" t="s">
        <v>79</v>
      </c>
      <c r="B24" s="1" t="s">
        <v>468</v>
      </c>
      <c r="C24" s="1" t="s">
        <v>69</v>
      </c>
      <c r="D24" s="99" t="s">
        <v>78</v>
      </c>
      <c r="E24" s="346">
        <f>'Пр.7 Р.П. ЦС. ВР'!E135</f>
        <v>1600</v>
      </c>
    </row>
    <row r="25" spans="1:5" s="95" customFormat="1" ht="76.5">
      <c r="A25" s="96" t="s">
        <v>465</v>
      </c>
      <c r="B25" s="91" t="s">
        <v>466</v>
      </c>
      <c r="C25" s="91"/>
      <c r="D25" s="90"/>
      <c r="E25" s="345">
        <f>E26</f>
        <v>10526.52</v>
      </c>
    </row>
    <row r="26" spans="1:5" s="95" customFormat="1" ht="102">
      <c r="A26" s="102" t="s">
        <v>467</v>
      </c>
      <c r="B26" s="1" t="s">
        <v>468</v>
      </c>
      <c r="C26" s="91"/>
      <c r="D26" s="90"/>
      <c r="E26" s="345">
        <f>E27</f>
        <v>10526.52</v>
      </c>
    </row>
    <row r="27" spans="1:5" s="101" customFormat="1" ht="25.5">
      <c r="A27" s="106" t="s">
        <v>41</v>
      </c>
      <c r="B27" s="1" t="s">
        <v>468</v>
      </c>
      <c r="C27" s="1" t="s">
        <v>69</v>
      </c>
      <c r="D27" s="99"/>
      <c r="E27" s="346">
        <f>E28</f>
        <v>10526.52</v>
      </c>
    </row>
    <row r="28" spans="1:5" s="101" customFormat="1" ht="12.75">
      <c r="A28" s="339" t="s">
        <v>79</v>
      </c>
      <c r="B28" s="1" t="s">
        <v>468</v>
      </c>
      <c r="C28" s="1" t="s">
        <v>69</v>
      </c>
      <c r="D28" s="99" t="s">
        <v>78</v>
      </c>
      <c r="E28" s="346">
        <f>'Пр.7 Р.П. ЦС. ВР'!E139</f>
        <v>10526.52</v>
      </c>
    </row>
    <row r="29" spans="1:5" s="150" customFormat="1" ht="63.75" customHeight="1">
      <c r="A29" s="195" t="s">
        <v>514</v>
      </c>
      <c r="B29" s="90" t="s">
        <v>512</v>
      </c>
      <c r="C29" s="91"/>
      <c r="D29" s="91"/>
      <c r="E29" s="92">
        <f>E30</f>
        <v>800</v>
      </c>
    </row>
    <row r="30" spans="1:5" s="150" customFormat="1" ht="77.25" customHeight="1">
      <c r="A30" s="102" t="s">
        <v>513</v>
      </c>
      <c r="B30" s="1" t="s">
        <v>511</v>
      </c>
      <c r="C30" s="338"/>
      <c r="D30" s="1"/>
      <c r="E30" s="100">
        <f>E31</f>
        <v>800</v>
      </c>
    </row>
    <row r="31" spans="1:5" s="149" customFormat="1" ht="25.5">
      <c r="A31" s="70" t="s">
        <v>182</v>
      </c>
      <c r="B31" s="1" t="s">
        <v>511</v>
      </c>
      <c r="C31" s="1" t="s">
        <v>69</v>
      </c>
      <c r="D31" s="121"/>
      <c r="E31" s="140">
        <f>E32</f>
        <v>800</v>
      </c>
    </row>
    <row r="32" spans="1:5" s="101" customFormat="1" ht="12.75">
      <c r="A32" s="339" t="s">
        <v>26</v>
      </c>
      <c r="B32" s="1" t="s">
        <v>511</v>
      </c>
      <c r="C32" s="1" t="s">
        <v>69</v>
      </c>
      <c r="D32" s="99" t="s">
        <v>25</v>
      </c>
      <c r="E32" s="346">
        <f>'Пр.7 Р.П. ЦС. ВР'!E119</f>
        <v>800</v>
      </c>
    </row>
    <row r="33" spans="1:5" s="101" customFormat="1" ht="25.5">
      <c r="A33" s="124" t="s">
        <v>475</v>
      </c>
      <c r="B33" s="91" t="s">
        <v>82</v>
      </c>
      <c r="C33" s="91"/>
      <c r="D33" s="90"/>
      <c r="E33" s="345">
        <f>E34+E44</f>
        <v>3119.18</v>
      </c>
    </row>
    <row r="34" spans="1:5" s="97" customFormat="1" ht="51">
      <c r="A34" s="124" t="s">
        <v>477</v>
      </c>
      <c r="B34" s="91" t="s">
        <v>476</v>
      </c>
      <c r="C34" s="91"/>
      <c r="D34" s="90"/>
      <c r="E34" s="345">
        <f>E35+E38+E41</f>
        <v>2669.18</v>
      </c>
    </row>
    <row r="35" spans="1:5" s="101" customFormat="1" ht="63.75">
      <c r="A35" s="129" t="s">
        <v>478</v>
      </c>
      <c r="B35" s="1" t="s">
        <v>479</v>
      </c>
      <c r="C35" s="1"/>
      <c r="D35" s="99"/>
      <c r="E35" s="346">
        <f>E36</f>
        <v>155</v>
      </c>
    </row>
    <row r="36" spans="1:5" s="101" customFormat="1" ht="25.5">
      <c r="A36" s="106" t="s">
        <v>41</v>
      </c>
      <c r="B36" s="1" t="s">
        <v>479</v>
      </c>
      <c r="C36" s="1" t="s">
        <v>69</v>
      </c>
      <c r="D36" s="99"/>
      <c r="E36" s="346">
        <f>E37</f>
        <v>155</v>
      </c>
    </row>
    <row r="37" spans="1:5" s="101" customFormat="1" ht="12.75">
      <c r="A37" s="339" t="s">
        <v>162</v>
      </c>
      <c r="B37" s="1" t="s">
        <v>479</v>
      </c>
      <c r="C37" s="1" t="s">
        <v>69</v>
      </c>
      <c r="D37" s="99" t="s">
        <v>163</v>
      </c>
      <c r="E37" s="346">
        <f>'Пр.7 Р.П. ЦС. ВР'!E155</f>
        <v>155</v>
      </c>
    </row>
    <row r="38" spans="1:5" s="101" customFormat="1" ht="51">
      <c r="A38" s="106" t="s">
        <v>480</v>
      </c>
      <c r="B38" s="1" t="s">
        <v>481</v>
      </c>
      <c r="C38" s="1"/>
      <c r="D38" s="99"/>
      <c r="E38" s="346">
        <f>E39</f>
        <v>82</v>
      </c>
    </row>
    <row r="39" spans="1:5" s="97" customFormat="1" ht="25.5">
      <c r="A39" s="106" t="s">
        <v>41</v>
      </c>
      <c r="B39" s="1" t="s">
        <v>481</v>
      </c>
      <c r="C39" s="91"/>
      <c r="D39" s="90"/>
      <c r="E39" s="346">
        <f>E40</f>
        <v>82</v>
      </c>
    </row>
    <row r="40" spans="1:5" s="101" customFormat="1" ht="12.75">
      <c r="A40" s="339" t="s">
        <v>162</v>
      </c>
      <c r="B40" s="1" t="s">
        <v>481</v>
      </c>
      <c r="C40" s="1" t="s">
        <v>69</v>
      </c>
      <c r="D40" s="99" t="s">
        <v>163</v>
      </c>
      <c r="E40" s="346">
        <f>'Пр.7 Р.П. ЦС. ВР'!E157</f>
        <v>82</v>
      </c>
    </row>
    <row r="41" spans="1:5" s="101" customFormat="1" ht="54" customHeight="1">
      <c r="A41" s="106" t="s">
        <v>482</v>
      </c>
      <c r="B41" s="1" t="s">
        <v>489</v>
      </c>
      <c r="C41" s="1"/>
      <c r="D41" s="99"/>
      <c r="E41" s="346">
        <f>E42</f>
        <v>2432.18</v>
      </c>
    </row>
    <row r="42" spans="1:5" s="101" customFormat="1" ht="25.5">
      <c r="A42" s="106" t="s">
        <v>41</v>
      </c>
      <c r="B42" s="1" t="s">
        <v>489</v>
      </c>
      <c r="C42" s="1"/>
      <c r="D42" s="99"/>
      <c r="E42" s="346">
        <f>E43</f>
        <v>2432.18</v>
      </c>
    </row>
    <row r="43" spans="1:5" s="101" customFormat="1" ht="12.75">
      <c r="A43" s="339" t="s">
        <v>162</v>
      </c>
      <c r="B43" s="1" t="s">
        <v>489</v>
      </c>
      <c r="C43" s="1" t="s">
        <v>69</v>
      </c>
      <c r="D43" s="99" t="s">
        <v>163</v>
      </c>
      <c r="E43" s="346">
        <f>'Пр.7 Р.П. ЦС. ВР'!E159</f>
        <v>2432.18</v>
      </c>
    </row>
    <row r="44" spans="1:5" s="145" customFormat="1" ht="51">
      <c r="A44" s="124" t="s">
        <v>483</v>
      </c>
      <c r="B44" s="91" t="s">
        <v>172</v>
      </c>
      <c r="C44" s="91"/>
      <c r="D44" s="90"/>
      <c r="E44" s="345">
        <f>E45+E48</f>
        <v>450</v>
      </c>
    </row>
    <row r="45" spans="1:5" s="145" customFormat="1" ht="63.75">
      <c r="A45" s="129" t="s">
        <v>484</v>
      </c>
      <c r="B45" s="1" t="s">
        <v>496</v>
      </c>
      <c r="C45" s="91"/>
      <c r="D45" s="90"/>
      <c r="E45" s="346">
        <f>E46</f>
        <v>227</v>
      </c>
    </row>
    <row r="46" spans="1:5" s="97" customFormat="1" ht="25.5">
      <c r="A46" s="106" t="s">
        <v>41</v>
      </c>
      <c r="B46" s="1" t="s">
        <v>496</v>
      </c>
      <c r="C46" s="91"/>
      <c r="D46" s="90"/>
      <c r="E46" s="346">
        <f>E47</f>
        <v>227</v>
      </c>
    </row>
    <row r="47" spans="1:5" s="101" customFormat="1" ht="12.75">
      <c r="A47" s="339" t="s">
        <v>162</v>
      </c>
      <c r="B47" s="1" t="s">
        <v>496</v>
      </c>
      <c r="C47" s="1" t="s">
        <v>69</v>
      </c>
      <c r="D47" s="99" t="s">
        <v>163</v>
      </c>
      <c r="E47" s="346">
        <f>'Пр.7 Р.П. ЦС. ВР'!E162</f>
        <v>227</v>
      </c>
    </row>
    <row r="48" spans="1:5" s="101" customFormat="1" ht="51">
      <c r="A48" s="129" t="s">
        <v>485</v>
      </c>
      <c r="B48" s="1" t="s">
        <v>497</v>
      </c>
      <c r="C48" s="1"/>
      <c r="D48" s="99"/>
      <c r="E48" s="346">
        <f>E49</f>
        <v>223</v>
      </c>
    </row>
    <row r="49" spans="1:5" s="101" customFormat="1" ht="25.5">
      <c r="A49" s="106" t="s">
        <v>41</v>
      </c>
      <c r="B49" s="1" t="s">
        <v>497</v>
      </c>
      <c r="C49" s="1" t="s">
        <v>69</v>
      </c>
      <c r="D49" s="99" t="s">
        <v>163</v>
      </c>
      <c r="E49" s="346">
        <f>E50</f>
        <v>223</v>
      </c>
    </row>
    <row r="50" spans="1:5" s="101" customFormat="1" ht="12.75">
      <c r="A50" s="339" t="s">
        <v>162</v>
      </c>
      <c r="B50" s="1" t="s">
        <v>497</v>
      </c>
      <c r="C50" s="1" t="s">
        <v>69</v>
      </c>
      <c r="D50" s="99" t="s">
        <v>163</v>
      </c>
      <c r="E50" s="346">
        <f>'Пр.7 Р.П. ЦС. ВР'!E164</f>
        <v>223</v>
      </c>
    </row>
    <row r="51" spans="1:5" s="190" customFormat="1" ht="25.5">
      <c r="A51" s="124" t="s">
        <v>429</v>
      </c>
      <c r="B51" s="91" t="s">
        <v>431</v>
      </c>
      <c r="C51" s="91"/>
      <c r="D51" s="90"/>
      <c r="E51" s="345">
        <f>E52+E56</f>
        <v>4289</v>
      </c>
    </row>
    <row r="52" spans="1:5" s="97" customFormat="1" ht="51">
      <c r="A52" s="124" t="s">
        <v>430</v>
      </c>
      <c r="B52" s="91" t="s">
        <v>432</v>
      </c>
      <c r="C52" s="91"/>
      <c r="D52" s="90"/>
      <c r="E52" s="345">
        <f>E53</f>
        <v>2181.8</v>
      </c>
    </row>
    <row r="53" spans="1:5" s="101" customFormat="1" ht="63.75">
      <c r="A53" s="129" t="s">
        <v>433</v>
      </c>
      <c r="B53" s="1" t="s">
        <v>434</v>
      </c>
      <c r="C53" s="1"/>
      <c r="D53" s="99"/>
      <c r="E53" s="346">
        <f>E54</f>
        <v>2181.8</v>
      </c>
    </row>
    <row r="54" spans="1:5" s="101" customFormat="1" ht="25.5">
      <c r="A54" s="106" t="s">
        <v>41</v>
      </c>
      <c r="B54" s="1" t="s">
        <v>434</v>
      </c>
      <c r="C54" s="1" t="s">
        <v>69</v>
      </c>
      <c r="D54" s="99"/>
      <c r="E54" s="346">
        <f>E55</f>
        <v>2181.8</v>
      </c>
    </row>
    <row r="55" spans="1:5" s="105" customFormat="1" ht="12.75">
      <c r="A55" s="129" t="s">
        <v>160</v>
      </c>
      <c r="B55" s="1" t="s">
        <v>434</v>
      </c>
      <c r="C55" s="104" t="s">
        <v>69</v>
      </c>
      <c r="D55" s="99" t="s">
        <v>161</v>
      </c>
      <c r="E55" s="346">
        <f>'Пр.7 Р.П. ЦС. ВР'!E93</f>
        <v>2181.8</v>
      </c>
    </row>
    <row r="56" spans="1:5" s="145" customFormat="1" ht="51">
      <c r="A56" s="124" t="s">
        <v>435</v>
      </c>
      <c r="B56" s="91" t="s">
        <v>490</v>
      </c>
      <c r="C56" s="91"/>
      <c r="D56" s="90"/>
      <c r="E56" s="345">
        <f>E57+E60</f>
        <v>2107.2</v>
      </c>
    </row>
    <row r="57" spans="1:5" s="101" customFormat="1" ht="89.25">
      <c r="A57" s="135" t="s">
        <v>436</v>
      </c>
      <c r="B57" s="1" t="s">
        <v>437</v>
      </c>
      <c r="C57" s="1"/>
      <c r="D57" s="99"/>
      <c r="E57" s="346">
        <f>E58</f>
        <v>720</v>
      </c>
    </row>
    <row r="58" spans="1:5" s="101" customFormat="1" ht="25.5">
      <c r="A58" s="106" t="s">
        <v>41</v>
      </c>
      <c r="B58" s="1" t="s">
        <v>437</v>
      </c>
      <c r="C58" s="1"/>
      <c r="D58" s="99"/>
      <c r="E58" s="346">
        <f>E59</f>
        <v>720</v>
      </c>
    </row>
    <row r="59" spans="1:5" s="101" customFormat="1" ht="12.75">
      <c r="A59" s="129" t="s">
        <v>160</v>
      </c>
      <c r="B59" s="1" t="s">
        <v>437</v>
      </c>
      <c r="C59" s="1" t="s">
        <v>69</v>
      </c>
      <c r="D59" s="99" t="s">
        <v>161</v>
      </c>
      <c r="E59" s="346">
        <f>'Пр.7 Р.П. ЦС. ВР'!E97</f>
        <v>720</v>
      </c>
    </row>
    <row r="60" spans="1:5" s="101" customFormat="1" ht="76.5">
      <c r="A60" s="135" t="s">
        <v>438</v>
      </c>
      <c r="B60" s="1" t="s">
        <v>439</v>
      </c>
      <c r="C60" s="1"/>
      <c r="D60" s="99"/>
      <c r="E60" s="346">
        <f>E61</f>
        <v>1387.2</v>
      </c>
    </row>
    <row r="61" spans="1:5" s="101" customFormat="1" ht="25.5">
      <c r="A61" s="106" t="s">
        <v>41</v>
      </c>
      <c r="B61" s="1" t="s">
        <v>439</v>
      </c>
      <c r="C61" s="1" t="s">
        <v>69</v>
      </c>
      <c r="D61" s="99"/>
      <c r="E61" s="346">
        <f>E62</f>
        <v>1387.2</v>
      </c>
    </row>
    <row r="62" spans="1:5" s="105" customFormat="1" ht="12.75">
      <c r="A62" s="129" t="s">
        <v>160</v>
      </c>
      <c r="B62" s="1" t="s">
        <v>439</v>
      </c>
      <c r="C62" s="104" t="s">
        <v>69</v>
      </c>
      <c r="D62" s="99" t="s">
        <v>161</v>
      </c>
      <c r="E62" s="346">
        <f>'Пр.7 Р.П. ЦС. ВР'!E99</f>
        <v>1387.2</v>
      </c>
    </row>
    <row r="63" spans="1:5" s="97" customFormat="1" ht="51">
      <c r="A63" s="124" t="s">
        <v>446</v>
      </c>
      <c r="B63" s="91" t="s">
        <v>1</v>
      </c>
      <c r="C63" s="91"/>
      <c r="D63" s="90"/>
      <c r="E63" s="345">
        <f>E64+E71</f>
        <v>12600</v>
      </c>
    </row>
    <row r="64" spans="1:5" s="101" customFormat="1" ht="102">
      <c r="A64" s="124" t="s">
        <v>448</v>
      </c>
      <c r="B64" s="91" t="s">
        <v>447</v>
      </c>
      <c r="C64" s="91"/>
      <c r="D64" s="90"/>
      <c r="E64" s="345">
        <f>E65+E68</f>
        <v>11100</v>
      </c>
    </row>
    <row r="65" spans="1:5" s="101" customFormat="1" ht="127.5">
      <c r="A65" s="129" t="s">
        <v>450</v>
      </c>
      <c r="B65" s="1" t="s">
        <v>449</v>
      </c>
      <c r="C65" s="1"/>
      <c r="D65" s="99"/>
      <c r="E65" s="346">
        <f>E66</f>
        <v>2937.35</v>
      </c>
    </row>
    <row r="66" spans="1:5" s="101" customFormat="1" ht="25.5">
      <c r="A66" s="119" t="s">
        <v>28</v>
      </c>
      <c r="B66" s="1" t="s">
        <v>449</v>
      </c>
      <c r="C66" s="1" t="s">
        <v>27</v>
      </c>
      <c r="D66" s="99"/>
      <c r="E66" s="346">
        <f>E67</f>
        <v>2937.35</v>
      </c>
    </row>
    <row r="67" spans="1:5" s="101" customFormat="1" ht="12.75">
      <c r="A67" s="339" t="s">
        <v>26</v>
      </c>
      <c r="B67" s="1" t="s">
        <v>449</v>
      </c>
      <c r="C67" s="1" t="s">
        <v>27</v>
      </c>
      <c r="D67" s="99" t="s">
        <v>25</v>
      </c>
      <c r="E67" s="346">
        <f>'Пр.7 Р.П. ЦС. ВР'!E123</f>
        <v>2937.35</v>
      </c>
    </row>
    <row r="68" spans="1:5" s="101" customFormat="1" ht="127.5">
      <c r="A68" s="129" t="s">
        <v>451</v>
      </c>
      <c r="B68" s="1" t="s">
        <v>491</v>
      </c>
      <c r="C68" s="1"/>
      <c r="D68" s="99"/>
      <c r="E68" s="346">
        <f>E69</f>
        <v>8162.65</v>
      </c>
    </row>
    <row r="69" spans="1:5" s="101" customFormat="1" ht="25.5">
      <c r="A69" s="119" t="s">
        <v>28</v>
      </c>
      <c r="B69" s="1" t="s">
        <v>491</v>
      </c>
      <c r="C69" s="1" t="s">
        <v>27</v>
      </c>
      <c r="D69" s="99"/>
      <c r="E69" s="346">
        <f>E70</f>
        <v>8162.65</v>
      </c>
    </row>
    <row r="70" spans="1:5" s="101" customFormat="1" ht="12.75">
      <c r="A70" s="339" t="s">
        <v>26</v>
      </c>
      <c r="B70" s="1" t="s">
        <v>491</v>
      </c>
      <c r="C70" s="1" t="s">
        <v>27</v>
      </c>
      <c r="D70" s="99" t="s">
        <v>25</v>
      </c>
      <c r="E70" s="346">
        <f>'Пр.7 Р.П. ЦС. ВР'!E125</f>
        <v>8162.65</v>
      </c>
    </row>
    <row r="71" spans="1:5" s="145" customFormat="1" ht="89.25">
      <c r="A71" s="96" t="s">
        <v>405</v>
      </c>
      <c r="B71" s="91" t="s">
        <v>10</v>
      </c>
      <c r="C71" s="91"/>
      <c r="D71" s="90"/>
      <c r="E71" s="345">
        <f>E72</f>
        <v>1500</v>
      </c>
    </row>
    <row r="72" spans="1:5" s="101" customFormat="1" ht="114.75">
      <c r="A72" s="102" t="s">
        <v>542</v>
      </c>
      <c r="B72" s="1" t="s">
        <v>404</v>
      </c>
      <c r="C72" s="1"/>
      <c r="D72" s="99"/>
      <c r="E72" s="346">
        <f>E73</f>
        <v>1500</v>
      </c>
    </row>
    <row r="73" spans="1:5" s="101" customFormat="1" ht="12.75">
      <c r="A73" s="103" t="s">
        <v>24</v>
      </c>
      <c r="B73" s="1" t="s">
        <v>404</v>
      </c>
      <c r="C73" s="1" t="s">
        <v>77</v>
      </c>
      <c r="D73" s="99"/>
      <c r="E73" s="346">
        <f>E74</f>
        <v>1500</v>
      </c>
    </row>
    <row r="74" spans="1:5" s="101" customFormat="1" ht="12.75">
      <c r="A74" s="123" t="s">
        <v>84</v>
      </c>
      <c r="B74" s="1" t="s">
        <v>404</v>
      </c>
      <c r="C74" s="1" t="s">
        <v>77</v>
      </c>
      <c r="D74" s="99" t="s">
        <v>83</v>
      </c>
      <c r="E74" s="346">
        <f>'Пр.7 Р.П. ЦС. ВР'!E191</f>
        <v>1500</v>
      </c>
    </row>
    <row r="75" spans="1:5" s="145" customFormat="1" ht="25.5">
      <c r="A75" s="94" t="s">
        <v>420</v>
      </c>
      <c r="B75" s="91" t="s">
        <v>2</v>
      </c>
      <c r="C75" s="91"/>
      <c r="D75" s="90"/>
      <c r="E75" s="345">
        <f>E76+E80+E84+E88</f>
        <v>1813.8</v>
      </c>
    </row>
    <row r="76" spans="1:5" s="101" customFormat="1" ht="51">
      <c r="A76" s="124" t="s">
        <v>426</v>
      </c>
      <c r="B76" s="91" t="s">
        <v>6</v>
      </c>
      <c r="C76" s="91"/>
      <c r="D76" s="90"/>
      <c r="E76" s="345">
        <f>E77</f>
        <v>4</v>
      </c>
    </row>
    <row r="77" spans="1:5" s="101" customFormat="1" ht="76.5">
      <c r="A77" s="129" t="s">
        <v>427</v>
      </c>
      <c r="B77" s="1" t="s">
        <v>492</v>
      </c>
      <c r="C77" s="1"/>
      <c r="D77" s="99"/>
      <c r="E77" s="346">
        <f>E78</f>
        <v>4</v>
      </c>
    </row>
    <row r="78" spans="1:5" s="101" customFormat="1" ht="25.5">
      <c r="A78" s="106" t="s">
        <v>41</v>
      </c>
      <c r="B78" s="1" t="s">
        <v>492</v>
      </c>
      <c r="C78" s="1" t="s">
        <v>69</v>
      </c>
      <c r="D78" s="99"/>
      <c r="E78" s="346">
        <f>E79</f>
        <v>4</v>
      </c>
    </row>
    <row r="79" spans="1:5" s="101" customFormat="1" ht="25.5">
      <c r="A79" s="115" t="s">
        <v>164</v>
      </c>
      <c r="B79" s="1" t="s">
        <v>492</v>
      </c>
      <c r="C79" s="1" t="s">
        <v>69</v>
      </c>
      <c r="D79" s="99" t="s">
        <v>165</v>
      </c>
      <c r="E79" s="346">
        <f>'Пр.7 Р.П. ЦС. ВР'!E87</f>
        <v>4</v>
      </c>
    </row>
    <row r="80" spans="1:5" s="97" customFormat="1" ht="51">
      <c r="A80" s="96" t="s">
        <v>421</v>
      </c>
      <c r="B80" s="1" t="s">
        <v>422</v>
      </c>
      <c r="C80" s="91"/>
      <c r="D80" s="91"/>
      <c r="E80" s="345">
        <f>E81</f>
        <v>700</v>
      </c>
    </row>
    <row r="81" spans="1:5" s="101" customFormat="1" ht="89.25">
      <c r="A81" s="103" t="s">
        <v>423</v>
      </c>
      <c r="B81" s="1" t="s">
        <v>422</v>
      </c>
      <c r="C81" s="1"/>
      <c r="D81" s="1"/>
      <c r="E81" s="346">
        <f>E82</f>
        <v>700</v>
      </c>
    </row>
    <row r="82" spans="1:5" s="101" customFormat="1" ht="25.5">
      <c r="A82" s="115" t="s">
        <v>41</v>
      </c>
      <c r="B82" s="1" t="s">
        <v>422</v>
      </c>
      <c r="C82" s="1" t="s">
        <v>69</v>
      </c>
      <c r="D82" s="1"/>
      <c r="E82" s="346">
        <f>E83</f>
        <v>700</v>
      </c>
    </row>
    <row r="83" spans="1:5" s="101" customFormat="1" ht="25.5">
      <c r="A83" s="123" t="s">
        <v>102</v>
      </c>
      <c r="B83" s="1" t="s">
        <v>422</v>
      </c>
      <c r="C83" s="1" t="s">
        <v>69</v>
      </c>
      <c r="D83" s="99" t="s">
        <v>81</v>
      </c>
      <c r="E83" s="346">
        <f>'Пр.7 Р.П. ЦС. ВР'!E77</f>
        <v>700</v>
      </c>
    </row>
    <row r="84" spans="1:5" s="101" customFormat="1" ht="51">
      <c r="A84" s="340" t="s">
        <v>493</v>
      </c>
      <c r="B84" s="341" t="s">
        <v>8</v>
      </c>
      <c r="C84" s="342"/>
      <c r="D84" s="91"/>
      <c r="E84" s="345">
        <f>E85</f>
        <v>96</v>
      </c>
    </row>
    <row r="85" spans="1:5" ht="51">
      <c r="A85" s="135" t="s">
        <v>424</v>
      </c>
      <c r="B85" s="120" t="s">
        <v>425</v>
      </c>
      <c r="C85" s="1" t="s">
        <v>69</v>
      </c>
      <c r="D85" s="132"/>
      <c r="E85" s="347">
        <f>E86</f>
        <v>96</v>
      </c>
    </row>
    <row r="86" spans="1:5" ht="25.5">
      <c r="A86" s="106" t="s">
        <v>41</v>
      </c>
      <c r="B86" s="120" t="s">
        <v>425</v>
      </c>
      <c r="C86" s="1" t="s">
        <v>69</v>
      </c>
      <c r="D86" s="121"/>
      <c r="E86" s="347">
        <v>96</v>
      </c>
    </row>
    <row r="87" spans="1:5" s="101" customFormat="1" ht="12.75">
      <c r="A87" s="129" t="s">
        <v>166</v>
      </c>
      <c r="B87" s="120" t="s">
        <v>425</v>
      </c>
      <c r="C87" s="1" t="s">
        <v>69</v>
      </c>
      <c r="D87" s="99" t="s">
        <v>167</v>
      </c>
      <c r="E87" s="346">
        <f>'Пр.7 Р.П. ЦС. ВР'!E82</f>
        <v>96</v>
      </c>
    </row>
    <row r="88" spans="1:5" s="145" customFormat="1" ht="51">
      <c r="A88" s="96" t="s">
        <v>289</v>
      </c>
      <c r="B88" s="91" t="s">
        <v>9</v>
      </c>
      <c r="C88" s="91"/>
      <c r="D88" s="90"/>
      <c r="E88" s="345">
        <f>E89+E94</f>
        <v>1013.8</v>
      </c>
    </row>
    <row r="89" spans="1:5" s="101" customFormat="1" ht="102">
      <c r="A89" s="103" t="s">
        <v>293</v>
      </c>
      <c r="B89" s="1" t="s">
        <v>292</v>
      </c>
      <c r="C89" s="1"/>
      <c r="D89" s="99"/>
      <c r="E89" s="346">
        <f>E90+E92</f>
        <v>501.40000000000003</v>
      </c>
    </row>
    <row r="90" spans="1:5" s="95" customFormat="1" ht="25.5">
      <c r="A90" s="115" t="s">
        <v>43</v>
      </c>
      <c r="B90" s="1" t="s">
        <v>292</v>
      </c>
      <c r="C90" s="1" t="s">
        <v>17</v>
      </c>
      <c r="D90" s="99"/>
      <c r="E90" s="346">
        <f>E91</f>
        <v>473.6</v>
      </c>
    </row>
    <row r="91" spans="1:5" s="97" customFormat="1" ht="38.25">
      <c r="A91" s="123" t="s">
        <v>40</v>
      </c>
      <c r="B91" s="1" t="s">
        <v>292</v>
      </c>
      <c r="C91" s="1" t="s">
        <v>17</v>
      </c>
      <c r="D91" s="99" t="s">
        <v>39</v>
      </c>
      <c r="E91" s="346">
        <f>'Пр.7 Р.П. ЦС. ВР'!E26</f>
        <v>473.6</v>
      </c>
    </row>
    <row r="92" spans="1:5" s="97" customFormat="1" ht="25.5">
      <c r="A92" s="115" t="s">
        <v>41</v>
      </c>
      <c r="B92" s="1" t="s">
        <v>292</v>
      </c>
      <c r="C92" s="91"/>
      <c r="D92" s="90"/>
      <c r="E92" s="346">
        <f>E93</f>
        <v>27.8</v>
      </c>
    </row>
    <row r="93" spans="1:5" s="97" customFormat="1" ht="38.25">
      <c r="A93" s="123" t="s">
        <v>40</v>
      </c>
      <c r="B93" s="1" t="s">
        <v>292</v>
      </c>
      <c r="C93" s="1" t="s">
        <v>69</v>
      </c>
      <c r="D93" s="99" t="s">
        <v>39</v>
      </c>
      <c r="E93" s="346">
        <f>'Пр.7 Р.П. ЦС. ВР'!E27</f>
        <v>27.8</v>
      </c>
    </row>
    <row r="94" spans="1:5" s="101" customFormat="1" ht="102">
      <c r="A94" s="103" t="s">
        <v>290</v>
      </c>
      <c r="B94" s="1" t="s">
        <v>291</v>
      </c>
      <c r="C94" s="1"/>
      <c r="D94" s="99"/>
      <c r="E94" s="346">
        <f>E95+E97</f>
        <v>512.4</v>
      </c>
    </row>
    <row r="95" spans="1:5" s="101" customFormat="1" ht="25.5">
      <c r="A95" s="115" t="s">
        <v>43</v>
      </c>
      <c r="B95" s="1" t="s">
        <v>291</v>
      </c>
      <c r="C95" s="1" t="s">
        <v>17</v>
      </c>
      <c r="D95" s="99"/>
      <c r="E95" s="346">
        <f>E96</f>
        <v>466</v>
      </c>
    </row>
    <row r="96" spans="1:5" s="88" customFormat="1" ht="38.25">
      <c r="A96" s="123" t="s">
        <v>40</v>
      </c>
      <c r="B96" s="1" t="s">
        <v>291</v>
      </c>
      <c r="C96" s="1" t="s">
        <v>17</v>
      </c>
      <c r="D96" s="1" t="s">
        <v>39</v>
      </c>
      <c r="E96" s="346">
        <f>'Пр.7 Р.П. ЦС. ВР'!E23</f>
        <v>466</v>
      </c>
    </row>
    <row r="97" spans="1:5" s="101" customFormat="1" ht="25.5">
      <c r="A97" s="115" t="s">
        <v>41</v>
      </c>
      <c r="B97" s="1" t="s">
        <v>291</v>
      </c>
      <c r="C97" s="1" t="s">
        <v>69</v>
      </c>
      <c r="D97" s="99"/>
      <c r="E97" s="346">
        <f>E98</f>
        <v>46.4</v>
      </c>
    </row>
    <row r="98" spans="1:5" s="101" customFormat="1" ht="38.25">
      <c r="A98" s="123" t="s">
        <v>40</v>
      </c>
      <c r="B98" s="1" t="s">
        <v>291</v>
      </c>
      <c r="C98" s="1" t="s">
        <v>69</v>
      </c>
      <c r="D98" s="99" t="s">
        <v>39</v>
      </c>
      <c r="E98" s="346">
        <f>'Пр.7 Р.П. ЦС. ВР'!E24</f>
        <v>46.4</v>
      </c>
    </row>
    <row r="99" spans="1:5" s="101" customFormat="1" ht="25.5">
      <c r="A99" s="94" t="s">
        <v>494</v>
      </c>
      <c r="B99" s="91" t="s">
        <v>3</v>
      </c>
      <c r="C99" s="91"/>
      <c r="D99" s="90"/>
      <c r="E99" s="345">
        <f>E100+E108+E112</f>
        <v>11466.6</v>
      </c>
    </row>
    <row r="100" spans="1:5" s="101" customFormat="1" ht="63.75">
      <c r="A100" s="96" t="s">
        <v>397</v>
      </c>
      <c r="B100" s="91" t="s">
        <v>11</v>
      </c>
      <c r="C100" s="91"/>
      <c r="D100" s="90"/>
      <c r="E100" s="345">
        <f>E101</f>
        <v>3226.6000000000004</v>
      </c>
    </row>
    <row r="101" spans="1:5" s="101" customFormat="1" ht="76.5">
      <c r="A101" s="103" t="s">
        <v>398</v>
      </c>
      <c r="B101" s="1" t="s">
        <v>22</v>
      </c>
      <c r="C101" s="1"/>
      <c r="D101" s="99"/>
      <c r="E101" s="346">
        <f>E102+E104+E106</f>
        <v>3226.6000000000004</v>
      </c>
    </row>
    <row r="102" spans="1:5" s="101" customFormat="1" ht="25.5">
      <c r="A102" s="103" t="s">
        <v>65</v>
      </c>
      <c r="B102" s="1" t="s">
        <v>22</v>
      </c>
      <c r="C102" s="1" t="s">
        <v>66</v>
      </c>
      <c r="D102" s="99"/>
      <c r="E102" s="346">
        <f>E103</f>
        <v>2640.6</v>
      </c>
    </row>
    <row r="103" spans="1:5" s="101" customFormat="1" ht="12.75">
      <c r="A103" s="123" t="s">
        <v>19</v>
      </c>
      <c r="B103" s="1" t="s">
        <v>22</v>
      </c>
      <c r="C103" s="1" t="s">
        <v>66</v>
      </c>
      <c r="D103" s="99" t="s">
        <v>18</v>
      </c>
      <c r="E103" s="346">
        <f>'Пр.7 Р.П. ЦС. ВР'!E170</f>
        <v>2640.6</v>
      </c>
    </row>
    <row r="104" spans="1:5" s="97" customFormat="1" ht="11.25" customHeight="1">
      <c r="A104" s="103" t="s">
        <v>67</v>
      </c>
      <c r="B104" s="1" t="s">
        <v>22</v>
      </c>
      <c r="C104" s="1" t="s">
        <v>68</v>
      </c>
      <c r="D104" s="90"/>
      <c r="E104" s="346">
        <f>E105</f>
        <v>6.3</v>
      </c>
    </row>
    <row r="105" spans="1:5" s="97" customFormat="1" ht="11.25" customHeight="1">
      <c r="A105" s="123" t="s">
        <v>19</v>
      </c>
      <c r="B105" s="1" t="s">
        <v>22</v>
      </c>
      <c r="C105" s="1" t="s">
        <v>68</v>
      </c>
      <c r="D105" s="99" t="s">
        <v>18</v>
      </c>
      <c r="E105" s="346">
        <f>'Пр.7 Р.П. ЦС. ВР'!E171</f>
        <v>6.3</v>
      </c>
    </row>
    <row r="106" spans="1:5" s="101" customFormat="1" ht="25.5">
      <c r="A106" s="103" t="s">
        <v>41</v>
      </c>
      <c r="B106" s="1" t="s">
        <v>22</v>
      </c>
      <c r="C106" s="1" t="s">
        <v>69</v>
      </c>
      <c r="D106" s="99"/>
      <c r="E106" s="346">
        <f>E107</f>
        <v>579.7</v>
      </c>
    </row>
    <row r="107" spans="1:5" s="101" customFormat="1" ht="12.75">
      <c r="A107" s="123" t="s">
        <v>19</v>
      </c>
      <c r="B107" s="1" t="s">
        <v>22</v>
      </c>
      <c r="C107" s="1" t="s">
        <v>69</v>
      </c>
      <c r="D107" s="99" t="s">
        <v>18</v>
      </c>
      <c r="E107" s="346">
        <f>'Пр.7 Р.П. ЦС. ВР'!E172</f>
        <v>579.7</v>
      </c>
    </row>
    <row r="108" spans="1:5" s="101" customFormat="1" ht="38.25">
      <c r="A108" s="96" t="s">
        <v>400</v>
      </c>
      <c r="B108" s="91" t="s">
        <v>12</v>
      </c>
      <c r="C108" s="91"/>
      <c r="D108" s="90"/>
      <c r="E108" s="345">
        <f>E109</f>
        <v>6500</v>
      </c>
    </row>
    <row r="109" spans="1:5" s="97" customFormat="1" ht="76.5">
      <c r="A109" s="103" t="s">
        <v>399</v>
      </c>
      <c r="B109" s="1" t="s">
        <v>23</v>
      </c>
      <c r="C109" s="91"/>
      <c r="D109" s="90"/>
      <c r="E109" s="346">
        <f>E110</f>
        <v>6500</v>
      </c>
    </row>
    <row r="110" spans="1:5" s="101" customFormat="1" ht="38.25">
      <c r="A110" s="107" t="s">
        <v>72</v>
      </c>
      <c r="B110" s="1" t="s">
        <v>23</v>
      </c>
      <c r="C110" s="1" t="s">
        <v>75</v>
      </c>
      <c r="D110" s="99"/>
      <c r="E110" s="346">
        <f>E111</f>
        <v>6500</v>
      </c>
    </row>
    <row r="111" spans="1:5" s="101" customFormat="1" ht="12.75">
      <c r="A111" s="123" t="s">
        <v>19</v>
      </c>
      <c r="B111" s="1" t="s">
        <v>23</v>
      </c>
      <c r="C111" s="1" t="s">
        <v>75</v>
      </c>
      <c r="D111" s="99" t="s">
        <v>18</v>
      </c>
      <c r="E111" s="346">
        <f>'Пр.7 Р.П. ЦС. ВР'!E176</f>
        <v>6500</v>
      </c>
    </row>
    <row r="112" spans="1:5" s="101" customFormat="1" ht="51">
      <c r="A112" s="124" t="s">
        <v>401</v>
      </c>
      <c r="B112" s="91" t="s">
        <v>13</v>
      </c>
      <c r="C112" s="91"/>
      <c r="D112" s="90"/>
      <c r="E112" s="345">
        <f>E113</f>
        <v>1740</v>
      </c>
    </row>
    <row r="113" spans="1:5" s="101" customFormat="1" ht="63.75">
      <c r="A113" s="129" t="s">
        <v>402</v>
      </c>
      <c r="B113" s="1" t="s">
        <v>415</v>
      </c>
      <c r="C113" s="1"/>
      <c r="D113" s="99"/>
      <c r="E113" s="346">
        <f>E114+E116</f>
        <v>1740</v>
      </c>
    </row>
    <row r="114" spans="1:5" s="97" customFormat="1" ht="25.5">
      <c r="A114" s="103" t="s">
        <v>41</v>
      </c>
      <c r="B114" s="1" t="s">
        <v>415</v>
      </c>
      <c r="C114" s="1" t="s">
        <v>69</v>
      </c>
      <c r="D114" s="99"/>
      <c r="E114" s="346">
        <f>E115</f>
        <v>740</v>
      </c>
    </row>
    <row r="115" spans="1:5" s="97" customFormat="1" ht="12.75">
      <c r="A115" s="123" t="s">
        <v>19</v>
      </c>
      <c r="B115" s="1" t="s">
        <v>415</v>
      </c>
      <c r="C115" s="1" t="s">
        <v>69</v>
      </c>
      <c r="D115" s="99" t="s">
        <v>18</v>
      </c>
      <c r="E115" s="346">
        <f>'Пр.7 Р.П. ЦС. ВР'!E179</f>
        <v>740</v>
      </c>
    </row>
    <row r="116" spans="1:5" s="101" customFormat="1" ht="12.75">
      <c r="A116" s="103" t="s">
        <v>73</v>
      </c>
      <c r="B116" s="1" t="s">
        <v>415</v>
      </c>
      <c r="C116" s="1" t="s">
        <v>74</v>
      </c>
      <c r="D116" s="99"/>
      <c r="E116" s="346">
        <f>E117</f>
        <v>1000</v>
      </c>
    </row>
    <row r="117" spans="1:5" s="101" customFormat="1" ht="12.75">
      <c r="A117" s="123" t="s">
        <v>19</v>
      </c>
      <c r="B117" s="1" t="s">
        <v>415</v>
      </c>
      <c r="C117" s="1" t="s">
        <v>74</v>
      </c>
      <c r="D117" s="99" t="s">
        <v>18</v>
      </c>
      <c r="E117" s="346">
        <f>'Пр.7 Р.П. ЦС. ВР'!E180</f>
        <v>1000</v>
      </c>
    </row>
    <row r="118" spans="1:5" s="109" customFormat="1" ht="25.5">
      <c r="A118" s="94" t="s">
        <v>410</v>
      </c>
      <c r="B118" s="142" t="s">
        <v>4</v>
      </c>
      <c r="C118" s="142"/>
      <c r="D118" s="90"/>
      <c r="E118" s="345">
        <f>E119</f>
        <v>2300</v>
      </c>
    </row>
    <row r="119" spans="1:5" s="109" customFormat="1" ht="38.25">
      <c r="A119" s="96" t="s">
        <v>411</v>
      </c>
      <c r="B119" s="142" t="s">
        <v>14</v>
      </c>
      <c r="C119" s="142"/>
      <c r="D119" s="90"/>
      <c r="E119" s="345">
        <f>E120</f>
        <v>2300</v>
      </c>
    </row>
    <row r="120" spans="1:5" s="109" customFormat="1" ht="63.75">
      <c r="A120" s="103" t="s">
        <v>445</v>
      </c>
      <c r="B120" s="108" t="s">
        <v>495</v>
      </c>
      <c r="C120" s="108"/>
      <c r="D120" s="99"/>
      <c r="E120" s="346">
        <f>E121</f>
        <v>2300</v>
      </c>
    </row>
    <row r="121" spans="1:5" s="109" customFormat="1" ht="25.5">
      <c r="A121" s="103" t="s">
        <v>41</v>
      </c>
      <c r="B121" s="108" t="s">
        <v>495</v>
      </c>
      <c r="C121" s="108">
        <v>244</v>
      </c>
      <c r="D121" s="99"/>
      <c r="E121" s="346">
        <f>E122</f>
        <v>2300</v>
      </c>
    </row>
    <row r="122" spans="1:5" s="109" customFormat="1" ht="12.75">
      <c r="A122" s="123" t="s">
        <v>21</v>
      </c>
      <c r="B122" s="108" t="s">
        <v>495</v>
      </c>
      <c r="C122" s="108">
        <v>244</v>
      </c>
      <c r="D122" s="99" t="s">
        <v>20</v>
      </c>
      <c r="E122" s="346">
        <f>'Пр.7 Р.П. ЦС. ВР'!E197</f>
        <v>2300</v>
      </c>
    </row>
    <row r="123" spans="1:5" s="350" customFormat="1" ht="25.5">
      <c r="A123" s="94" t="s">
        <v>407</v>
      </c>
      <c r="B123" s="142" t="s">
        <v>5</v>
      </c>
      <c r="C123" s="142"/>
      <c r="D123" s="90"/>
      <c r="E123" s="345">
        <f>E124</f>
        <v>236.88</v>
      </c>
    </row>
    <row r="124" spans="1:5" s="350" customFormat="1" ht="51">
      <c r="A124" s="96" t="s">
        <v>408</v>
      </c>
      <c r="B124" s="142" t="s">
        <v>15</v>
      </c>
      <c r="C124" s="142"/>
      <c r="D124" s="90"/>
      <c r="E124" s="345">
        <f>E125</f>
        <v>236.88</v>
      </c>
    </row>
    <row r="125" spans="1:5" s="109" customFormat="1" ht="63.75">
      <c r="A125" s="70" t="s">
        <v>409</v>
      </c>
      <c r="B125" s="1" t="s">
        <v>406</v>
      </c>
      <c r="C125" s="108"/>
      <c r="D125" s="99"/>
      <c r="E125" s="346">
        <f>E126</f>
        <v>236.88</v>
      </c>
    </row>
    <row r="126" spans="1:5" s="109" customFormat="1" ht="25.5">
      <c r="A126" s="70" t="s">
        <v>38</v>
      </c>
      <c r="B126" s="1" t="s">
        <v>406</v>
      </c>
      <c r="C126" s="1" t="s">
        <v>36</v>
      </c>
      <c r="D126" s="99"/>
      <c r="E126" s="346">
        <f>E127</f>
        <v>236.88</v>
      </c>
    </row>
    <row r="127" spans="1:5" s="109" customFormat="1" ht="12.75">
      <c r="A127" s="123" t="s">
        <v>37</v>
      </c>
      <c r="B127" s="1" t="s">
        <v>406</v>
      </c>
      <c r="C127" s="1" t="s">
        <v>36</v>
      </c>
      <c r="D127" s="99" t="s">
        <v>92</v>
      </c>
      <c r="E127" s="346">
        <f>'Пр.7 Р.П. ЦС. ВР'!E186</f>
        <v>236.88</v>
      </c>
    </row>
    <row r="128" spans="1:5" s="350" customFormat="1" ht="12.75">
      <c r="A128" s="94" t="s">
        <v>413</v>
      </c>
      <c r="B128" s="142" t="s">
        <v>56</v>
      </c>
      <c r="C128" s="142"/>
      <c r="D128" s="90"/>
      <c r="E128" s="345">
        <f>E129+E133</f>
        <v>11797.05</v>
      </c>
    </row>
    <row r="129" spans="1:5" s="350" customFormat="1" ht="38.25">
      <c r="A129" s="96" t="s">
        <v>55</v>
      </c>
      <c r="B129" s="142" t="s">
        <v>54</v>
      </c>
      <c r="C129" s="142"/>
      <c r="D129" s="90"/>
      <c r="E129" s="345">
        <f>E130</f>
        <v>1315</v>
      </c>
    </row>
    <row r="130" spans="1:5" s="350" customFormat="1" ht="51">
      <c r="A130" s="106" t="s">
        <v>29</v>
      </c>
      <c r="B130" s="110" t="s">
        <v>53</v>
      </c>
      <c r="C130" s="142"/>
      <c r="D130" s="90"/>
      <c r="E130" s="345">
        <f>E131</f>
        <v>1315</v>
      </c>
    </row>
    <row r="131" spans="1:5" s="350" customFormat="1" ht="25.5">
      <c r="A131" s="115" t="s">
        <v>43</v>
      </c>
      <c r="B131" s="110" t="s">
        <v>53</v>
      </c>
      <c r="C131" s="108">
        <v>121</v>
      </c>
      <c r="D131" s="90"/>
      <c r="E131" s="346">
        <f>E132</f>
        <v>1315</v>
      </c>
    </row>
    <row r="132" spans="1:5" s="109" customFormat="1" ht="38.25">
      <c r="A132" s="123" t="s">
        <v>40</v>
      </c>
      <c r="B132" s="110" t="s">
        <v>53</v>
      </c>
      <c r="C132" s="108">
        <v>121</v>
      </c>
      <c r="D132" s="99" t="s">
        <v>39</v>
      </c>
      <c r="E132" s="346">
        <f>'Пр.7 Р.П. ЦС. ВР'!E31</f>
        <v>1315</v>
      </c>
    </row>
    <row r="133" spans="1:5" s="350" customFormat="1" ht="12.75">
      <c r="A133" s="96" t="s">
        <v>52</v>
      </c>
      <c r="B133" s="142" t="s">
        <v>51</v>
      </c>
      <c r="C133" s="142"/>
      <c r="D133" s="90"/>
      <c r="E133" s="345">
        <f>E134+E137</f>
        <v>10482.05</v>
      </c>
    </row>
    <row r="134" spans="1:5" ht="38.25">
      <c r="A134" s="106" t="s">
        <v>30</v>
      </c>
      <c r="B134" s="110" t="s">
        <v>44</v>
      </c>
      <c r="C134" s="110"/>
      <c r="D134" s="110"/>
      <c r="E134" s="112">
        <f>E135</f>
        <v>7387.4</v>
      </c>
    </row>
    <row r="135" spans="1:5" ht="25.5">
      <c r="A135" s="115" t="s">
        <v>43</v>
      </c>
      <c r="B135" s="110" t="s">
        <v>44</v>
      </c>
      <c r="C135" s="110">
        <v>121</v>
      </c>
      <c r="D135" s="110"/>
      <c r="E135" s="112">
        <f>E136</f>
        <v>7387.4</v>
      </c>
    </row>
    <row r="136" spans="1:5" ht="38.25">
      <c r="A136" s="123" t="s">
        <v>40</v>
      </c>
      <c r="B136" s="110" t="s">
        <v>44</v>
      </c>
      <c r="C136" s="110">
        <v>121</v>
      </c>
      <c r="D136" s="99" t="s">
        <v>39</v>
      </c>
      <c r="E136" s="112">
        <f>'Пр.7 Р.П. ЦС. ВР'!E34</f>
        <v>7387.4</v>
      </c>
    </row>
    <row r="137" spans="1:5" s="109" customFormat="1" ht="32.25" customHeight="1">
      <c r="A137" s="115" t="s">
        <v>31</v>
      </c>
      <c r="B137" s="110" t="s">
        <v>44</v>
      </c>
      <c r="C137" s="108"/>
      <c r="D137" s="99"/>
      <c r="E137" s="346">
        <f>E138+E140+E143</f>
        <v>3094.65</v>
      </c>
    </row>
    <row r="138" spans="1:5" s="109" customFormat="1" ht="32.25" customHeight="1">
      <c r="A138" s="115" t="s">
        <v>45</v>
      </c>
      <c r="B138" s="110" t="s">
        <v>44</v>
      </c>
      <c r="C138" s="351">
        <v>122</v>
      </c>
      <c r="D138" s="99"/>
      <c r="E138" s="346">
        <f>E139</f>
        <v>5</v>
      </c>
    </row>
    <row r="139" spans="1:5" s="109" customFormat="1" ht="39" customHeight="1">
      <c r="A139" s="123" t="s">
        <v>40</v>
      </c>
      <c r="B139" s="110" t="s">
        <v>44</v>
      </c>
      <c r="C139" s="351">
        <v>122</v>
      </c>
      <c r="D139" s="99" t="s">
        <v>39</v>
      </c>
      <c r="E139" s="346">
        <f>'Пр.7 Р.П. ЦС. ВР'!E36</f>
        <v>5</v>
      </c>
    </row>
    <row r="140" spans="1:5" ht="25.5">
      <c r="A140" s="115" t="s">
        <v>41</v>
      </c>
      <c r="B140" s="110" t="s">
        <v>44</v>
      </c>
      <c r="C140" s="1" t="s">
        <v>69</v>
      </c>
      <c r="D140" s="99"/>
      <c r="E140" s="346">
        <f>E141+E142</f>
        <v>3019.65</v>
      </c>
    </row>
    <row r="141" spans="1:5" ht="38.25">
      <c r="A141" s="115" t="s">
        <v>50</v>
      </c>
      <c r="B141" s="110" t="s">
        <v>44</v>
      </c>
      <c r="C141" s="1" t="s">
        <v>69</v>
      </c>
      <c r="D141" s="99" t="s">
        <v>49</v>
      </c>
      <c r="E141" s="346">
        <f>'Пр.7 Р.П. ЦС. ВР'!E18</f>
        <v>50</v>
      </c>
    </row>
    <row r="142" spans="1:5" ht="38.25">
      <c r="A142" s="123" t="s">
        <v>40</v>
      </c>
      <c r="B142" s="110" t="s">
        <v>44</v>
      </c>
      <c r="C142" s="1" t="s">
        <v>69</v>
      </c>
      <c r="D142" s="99" t="s">
        <v>39</v>
      </c>
      <c r="E142" s="346">
        <f>'Пр.7 Р.П. ЦС. ВР'!E38</f>
        <v>2969.65</v>
      </c>
    </row>
    <row r="143" spans="1:5" ht="12.75">
      <c r="A143" s="115" t="s">
        <v>70</v>
      </c>
      <c r="B143" s="110" t="s">
        <v>44</v>
      </c>
      <c r="C143" s="1" t="s">
        <v>71</v>
      </c>
      <c r="D143" s="99"/>
      <c r="E143" s="346">
        <f>E144</f>
        <v>70</v>
      </c>
    </row>
    <row r="144" spans="1:5" ht="38.25">
      <c r="A144" s="123" t="s">
        <v>40</v>
      </c>
      <c r="B144" s="110" t="s">
        <v>44</v>
      </c>
      <c r="C144" s="1" t="s">
        <v>71</v>
      </c>
      <c r="D144" s="99" t="s">
        <v>39</v>
      </c>
      <c r="E144" s="346">
        <f>'Пр.7 Р.П. ЦС. ВР'!E39</f>
        <v>70</v>
      </c>
    </row>
    <row r="145" spans="1:5" s="138" customFormat="1" ht="12.75">
      <c r="A145" s="94" t="s">
        <v>173</v>
      </c>
      <c r="B145" s="91" t="s">
        <v>0</v>
      </c>
      <c r="C145" s="91"/>
      <c r="D145" s="90"/>
      <c r="E145" s="345">
        <f>E146+E150</f>
        <v>21701.21</v>
      </c>
    </row>
    <row r="146" spans="1:5" s="138" customFormat="1" ht="12.75">
      <c r="A146" s="94" t="s">
        <v>413</v>
      </c>
      <c r="B146" s="91" t="s">
        <v>295</v>
      </c>
      <c r="C146" s="91"/>
      <c r="D146" s="90"/>
      <c r="E146" s="345">
        <f>E147</f>
        <v>400</v>
      </c>
    </row>
    <row r="147" spans="1:5" ht="33" customHeight="1">
      <c r="A147" s="115" t="s">
        <v>31</v>
      </c>
      <c r="B147" s="110" t="s">
        <v>412</v>
      </c>
      <c r="C147" s="1"/>
      <c r="D147" s="99"/>
      <c r="E147" s="346">
        <f>E148</f>
        <v>400</v>
      </c>
    </row>
    <row r="148" spans="1:5" ht="25.5">
      <c r="A148" s="115" t="s">
        <v>41</v>
      </c>
      <c r="B148" s="110" t="s">
        <v>412</v>
      </c>
      <c r="C148" s="1" t="s">
        <v>69</v>
      </c>
      <c r="D148" s="99"/>
      <c r="E148" s="346">
        <f>E149</f>
        <v>400</v>
      </c>
    </row>
    <row r="149" spans="1:5" ht="12.75">
      <c r="A149" s="352" t="s">
        <v>281</v>
      </c>
      <c r="B149" s="110" t="s">
        <v>412</v>
      </c>
      <c r="C149" s="108">
        <v>244</v>
      </c>
      <c r="D149" s="99" t="s">
        <v>286</v>
      </c>
      <c r="E149" s="346">
        <f>'Пр.7 Р.П. ЦС. ВР'!E44</f>
        <v>400</v>
      </c>
    </row>
    <row r="150" spans="1:5" ht="12.75">
      <c r="A150" s="96" t="s">
        <v>91</v>
      </c>
      <c r="B150" s="116" t="s">
        <v>87</v>
      </c>
      <c r="C150" s="142"/>
      <c r="D150" s="90"/>
      <c r="E150" s="345">
        <f>E151+E161+E164+E167+E170+E173+E176+E194+E197+E179+E182+E185+E188+E191</f>
        <v>21301.21</v>
      </c>
    </row>
    <row r="151" spans="1:5" ht="38.25">
      <c r="A151" s="123" t="s">
        <v>176</v>
      </c>
      <c r="B151" s="110" t="s">
        <v>88</v>
      </c>
      <c r="C151" s="108"/>
      <c r="D151" s="99"/>
      <c r="E151" s="346">
        <f>E152+E155+E158</f>
        <v>12490.91</v>
      </c>
    </row>
    <row r="152" spans="1:5" ht="12.75">
      <c r="A152" s="106" t="s">
        <v>177</v>
      </c>
      <c r="B152" s="110" t="s">
        <v>88</v>
      </c>
      <c r="C152" s="108">
        <v>111</v>
      </c>
      <c r="D152" s="99"/>
      <c r="E152" s="346">
        <f>E153+E154</f>
        <v>11309.45</v>
      </c>
    </row>
    <row r="153" spans="1:5" ht="12.75">
      <c r="A153" s="353" t="s">
        <v>48</v>
      </c>
      <c r="B153" s="110" t="s">
        <v>88</v>
      </c>
      <c r="C153" s="108">
        <v>111</v>
      </c>
      <c r="D153" s="99" t="s">
        <v>46</v>
      </c>
      <c r="E153" s="346">
        <f>'Пр.7 Р.П. ЦС. ВР'!E54</f>
        <v>4852.55</v>
      </c>
    </row>
    <row r="154" spans="1:5" ht="12.75">
      <c r="A154" s="354" t="s">
        <v>162</v>
      </c>
      <c r="B154" s="110" t="s">
        <v>88</v>
      </c>
      <c r="C154" s="108">
        <v>111</v>
      </c>
      <c r="D154" s="99" t="s">
        <v>163</v>
      </c>
      <c r="E154" s="346">
        <f>'Пр.7 Р.П. ЦС. ВР'!E142</f>
        <v>6456.9</v>
      </c>
    </row>
    <row r="155" spans="1:5" ht="25.5">
      <c r="A155" s="106" t="s">
        <v>41</v>
      </c>
      <c r="B155" s="110" t="s">
        <v>88</v>
      </c>
      <c r="C155" s="1" t="s">
        <v>69</v>
      </c>
      <c r="D155" s="99"/>
      <c r="E155" s="346">
        <f>E156+E157</f>
        <v>1151.46</v>
      </c>
    </row>
    <row r="156" spans="1:5" ht="12.75">
      <c r="A156" s="353" t="s">
        <v>48</v>
      </c>
      <c r="B156" s="110" t="s">
        <v>88</v>
      </c>
      <c r="C156" s="1" t="s">
        <v>69</v>
      </c>
      <c r="D156" s="99" t="s">
        <v>46</v>
      </c>
      <c r="E156" s="346">
        <f>'Пр.7 Р.П. ЦС. ВР'!E56</f>
        <v>851.84</v>
      </c>
    </row>
    <row r="157" spans="1:5" ht="12.75">
      <c r="A157" s="354" t="s">
        <v>162</v>
      </c>
      <c r="B157" s="110" t="s">
        <v>88</v>
      </c>
      <c r="C157" s="1" t="s">
        <v>69</v>
      </c>
      <c r="D157" s="99" t="s">
        <v>163</v>
      </c>
      <c r="E157" s="346">
        <f>'Пр.7 Р.П. ЦС. ВР'!E144</f>
        <v>299.62</v>
      </c>
    </row>
    <row r="158" spans="1:5" ht="12.75">
      <c r="A158" s="106" t="s">
        <v>70</v>
      </c>
      <c r="B158" s="110" t="s">
        <v>88</v>
      </c>
      <c r="C158" s="1" t="s">
        <v>71</v>
      </c>
      <c r="D158" s="99"/>
      <c r="E158" s="346">
        <f>E159+E160</f>
        <v>30</v>
      </c>
    </row>
    <row r="159" spans="1:5" s="97" customFormat="1" ht="12.75">
      <c r="A159" s="353" t="s">
        <v>48</v>
      </c>
      <c r="B159" s="110" t="s">
        <v>88</v>
      </c>
      <c r="C159" s="1" t="s">
        <v>71</v>
      </c>
      <c r="D159" s="99" t="s">
        <v>46</v>
      </c>
      <c r="E159" s="346">
        <f>'Пр.7 Р.П. ЦС. ВР'!E57</f>
        <v>10</v>
      </c>
    </row>
    <row r="160" spans="1:5" ht="12.75">
      <c r="A160" s="354" t="s">
        <v>162</v>
      </c>
      <c r="B160" s="110" t="s">
        <v>88</v>
      </c>
      <c r="C160" s="1" t="s">
        <v>71</v>
      </c>
      <c r="D160" s="99" t="s">
        <v>163</v>
      </c>
      <c r="E160" s="346">
        <f>'Пр.7 Р.П. ЦС. ВР'!E145</f>
        <v>20</v>
      </c>
    </row>
    <row r="161" spans="1:5" ht="25.5">
      <c r="A161" s="119" t="s">
        <v>461</v>
      </c>
      <c r="B161" s="120" t="s">
        <v>296</v>
      </c>
      <c r="C161" s="1"/>
      <c r="D161" s="99"/>
      <c r="E161" s="346">
        <f>E162</f>
        <v>400</v>
      </c>
    </row>
    <row r="162" spans="1:5" ht="30.75" customHeight="1">
      <c r="A162" s="103" t="s">
        <v>35</v>
      </c>
      <c r="B162" s="120" t="s">
        <v>296</v>
      </c>
      <c r="C162" s="1" t="s">
        <v>32</v>
      </c>
      <c r="D162" s="99"/>
      <c r="E162" s="346">
        <f>E163</f>
        <v>400</v>
      </c>
    </row>
    <row r="163" spans="1:5" s="109" customFormat="1" ht="12.75">
      <c r="A163" s="355" t="s">
        <v>79</v>
      </c>
      <c r="B163" s="120" t="s">
        <v>296</v>
      </c>
      <c r="C163" s="1" t="s">
        <v>32</v>
      </c>
      <c r="D163" s="99" t="s">
        <v>78</v>
      </c>
      <c r="E163" s="346">
        <f>'Пр.7 Р.П. ЦС. ВР'!E130</f>
        <v>400</v>
      </c>
    </row>
    <row r="164" spans="1:5" ht="63.75">
      <c r="A164" s="135" t="s">
        <v>297</v>
      </c>
      <c r="B164" s="120" t="s">
        <v>416</v>
      </c>
      <c r="C164" s="1"/>
      <c r="D164" s="99"/>
      <c r="E164" s="346">
        <f>E165</f>
        <v>575</v>
      </c>
    </row>
    <row r="165" spans="1:5" ht="26.25" customHeight="1">
      <c r="A165" s="103" t="s">
        <v>35</v>
      </c>
      <c r="B165" s="120" t="s">
        <v>416</v>
      </c>
      <c r="C165" s="1" t="s">
        <v>32</v>
      </c>
      <c r="D165" s="99"/>
      <c r="E165" s="346">
        <f>E166</f>
        <v>575</v>
      </c>
    </row>
    <row r="166" spans="1:5" ht="14.25" customHeight="1">
      <c r="A166" s="360" t="s">
        <v>86</v>
      </c>
      <c r="B166" s="120" t="s">
        <v>416</v>
      </c>
      <c r="C166" s="1" t="s">
        <v>32</v>
      </c>
      <c r="D166" s="99" t="s">
        <v>85</v>
      </c>
      <c r="E166" s="346">
        <f>'Пр.7 Р.П. ЦС. ВР'!E203</f>
        <v>575</v>
      </c>
    </row>
    <row r="167" spans="1:5" ht="36" customHeight="1">
      <c r="A167" s="106" t="s">
        <v>179</v>
      </c>
      <c r="B167" s="113" t="s">
        <v>417</v>
      </c>
      <c r="C167" s="1"/>
      <c r="D167" s="99"/>
      <c r="E167" s="346">
        <f>E168</f>
        <v>200</v>
      </c>
    </row>
    <row r="168" spans="1:5" ht="25.5">
      <c r="A168" s="106" t="s">
        <v>41</v>
      </c>
      <c r="B168" s="113" t="s">
        <v>417</v>
      </c>
      <c r="C168" s="1" t="s">
        <v>69</v>
      </c>
      <c r="D168" s="99"/>
      <c r="E168" s="346">
        <f>E169</f>
        <v>200</v>
      </c>
    </row>
    <row r="169" spans="1:5" ht="12.75">
      <c r="A169" s="353" t="s">
        <v>48</v>
      </c>
      <c r="B169" s="113" t="s">
        <v>417</v>
      </c>
      <c r="C169" s="1" t="s">
        <v>69</v>
      </c>
      <c r="D169" s="99" t="s">
        <v>46</v>
      </c>
      <c r="E169" s="346">
        <f>'Пр.7 Р.П. ЦС. ВР'!E59</f>
        <v>200</v>
      </c>
    </row>
    <row r="170" spans="1:5" ht="25.5">
      <c r="A170" s="106" t="s">
        <v>180</v>
      </c>
      <c r="B170" s="113" t="s">
        <v>418</v>
      </c>
      <c r="C170" s="1"/>
      <c r="D170" s="99"/>
      <c r="E170" s="346">
        <f>E171</f>
        <v>300</v>
      </c>
    </row>
    <row r="171" spans="1:5" ht="25.5">
      <c r="A171" s="106" t="s">
        <v>41</v>
      </c>
      <c r="B171" s="113" t="s">
        <v>418</v>
      </c>
      <c r="C171" s="1" t="s">
        <v>69</v>
      </c>
      <c r="D171" s="99"/>
      <c r="E171" s="346">
        <f>E172</f>
        <v>300</v>
      </c>
    </row>
    <row r="172" spans="1:5" ht="12.75">
      <c r="A172" s="353" t="s">
        <v>48</v>
      </c>
      <c r="B172" s="113" t="s">
        <v>418</v>
      </c>
      <c r="C172" s="1" t="s">
        <v>69</v>
      </c>
      <c r="D172" s="99" t="s">
        <v>46</v>
      </c>
      <c r="E172" s="346">
        <f>'Пр.7 Р.П. ЦС. ВР'!E61</f>
        <v>300</v>
      </c>
    </row>
    <row r="173" spans="1:5" ht="23.25" customHeight="1">
      <c r="A173" s="106" t="s">
        <v>174</v>
      </c>
      <c r="B173" s="113" t="s">
        <v>419</v>
      </c>
      <c r="C173" s="1"/>
      <c r="D173" s="99"/>
      <c r="E173" s="346">
        <f>E174</f>
        <v>15.2</v>
      </c>
    </row>
    <row r="174" spans="1:5" ht="12.75">
      <c r="A174" s="115" t="s">
        <v>70</v>
      </c>
      <c r="B174" s="113" t="s">
        <v>419</v>
      </c>
      <c r="C174" s="1" t="s">
        <v>71</v>
      </c>
      <c r="D174" s="99"/>
      <c r="E174" s="346">
        <f>E175</f>
        <v>15.2</v>
      </c>
    </row>
    <row r="175" spans="1:5" ht="12.75">
      <c r="A175" s="353" t="s">
        <v>48</v>
      </c>
      <c r="B175" s="113" t="s">
        <v>419</v>
      </c>
      <c r="C175" s="1" t="s">
        <v>71</v>
      </c>
      <c r="D175" s="99" t="s">
        <v>46</v>
      </c>
      <c r="E175" s="346">
        <f>'Пр.7 Р.П. ЦС. ВР'!E63</f>
        <v>15.2</v>
      </c>
    </row>
    <row r="176" spans="1:5" ht="12.75">
      <c r="A176" s="103" t="s">
        <v>440</v>
      </c>
      <c r="B176" s="113" t="s">
        <v>441</v>
      </c>
      <c r="C176" s="1"/>
      <c r="D176" s="99"/>
      <c r="E176" s="346">
        <f>E177</f>
        <v>500</v>
      </c>
    </row>
    <row r="177" spans="1:5" ht="25.5">
      <c r="A177" s="106" t="s">
        <v>41</v>
      </c>
      <c r="B177" s="113" t="s">
        <v>441</v>
      </c>
      <c r="C177" s="1" t="s">
        <v>69</v>
      </c>
      <c r="D177" s="99"/>
      <c r="E177" s="346">
        <f>E178</f>
        <v>500</v>
      </c>
    </row>
    <row r="178" spans="1:5" ht="12.75">
      <c r="A178" s="363" t="s">
        <v>34</v>
      </c>
      <c r="B178" s="113" t="s">
        <v>441</v>
      </c>
      <c r="C178" s="1" t="s">
        <v>69</v>
      </c>
      <c r="D178" s="99" t="s">
        <v>33</v>
      </c>
      <c r="E178" s="346">
        <f>'Пр.7 Р.П. ЦС. ВР'!E104</f>
        <v>500</v>
      </c>
    </row>
    <row r="179" spans="1:5" ht="38.25">
      <c r="A179" s="170" t="s">
        <v>452</v>
      </c>
      <c r="B179" s="113" t="s">
        <v>453</v>
      </c>
      <c r="C179" s="1"/>
      <c r="D179" s="99"/>
      <c r="E179" s="346">
        <f>E180</f>
        <v>700</v>
      </c>
    </row>
    <row r="180" spans="1:5" ht="25.5">
      <c r="A180" s="70" t="s">
        <v>182</v>
      </c>
      <c r="B180" s="113" t="s">
        <v>453</v>
      </c>
      <c r="C180" s="1" t="s">
        <v>488</v>
      </c>
      <c r="D180" s="99"/>
      <c r="E180" s="346">
        <f>E181</f>
        <v>700</v>
      </c>
    </row>
    <row r="181" spans="1:5" ht="12.75">
      <c r="A181" s="355" t="s">
        <v>26</v>
      </c>
      <c r="B181" s="113" t="s">
        <v>453</v>
      </c>
      <c r="C181" s="1" t="s">
        <v>488</v>
      </c>
      <c r="D181" s="99" t="s">
        <v>25</v>
      </c>
      <c r="E181" s="346">
        <f>'Пр.7 Р.П. ЦС. ВР'!E110</f>
        <v>700</v>
      </c>
    </row>
    <row r="182" spans="1:5" ht="38.25">
      <c r="A182" s="70" t="s">
        <v>459</v>
      </c>
      <c r="B182" s="113" t="s">
        <v>460</v>
      </c>
      <c r="C182" s="1"/>
      <c r="D182" s="99"/>
      <c r="E182" s="346">
        <f>E183</f>
        <v>1400</v>
      </c>
    </row>
    <row r="183" spans="1:5" ht="25.5">
      <c r="A183" s="106" t="s">
        <v>41</v>
      </c>
      <c r="B183" s="113" t="s">
        <v>460</v>
      </c>
      <c r="C183" s="1" t="s">
        <v>69</v>
      </c>
      <c r="D183" s="99"/>
      <c r="E183" s="346">
        <f>E184</f>
        <v>1400</v>
      </c>
    </row>
    <row r="184" spans="1:5" ht="12.75">
      <c r="A184" s="355" t="s">
        <v>26</v>
      </c>
      <c r="B184" s="113" t="s">
        <v>460</v>
      </c>
      <c r="C184" s="1" t="s">
        <v>69</v>
      </c>
      <c r="D184" s="99" t="s">
        <v>25</v>
      </c>
      <c r="E184" s="346">
        <f>'Пр.7 Р.П. ЦС. ВР'!E112</f>
        <v>1400</v>
      </c>
    </row>
    <row r="185" spans="1:5" ht="25.5">
      <c r="A185" s="123" t="s">
        <v>470</v>
      </c>
      <c r="B185" s="113" t="s">
        <v>469</v>
      </c>
      <c r="C185" s="1"/>
      <c r="D185" s="99"/>
      <c r="E185" s="346">
        <f>E186</f>
        <v>2800</v>
      </c>
    </row>
    <row r="186" spans="1:5" ht="25.5">
      <c r="A186" s="106" t="s">
        <v>41</v>
      </c>
      <c r="B186" s="113" t="s">
        <v>469</v>
      </c>
      <c r="C186" s="1" t="s">
        <v>69</v>
      </c>
      <c r="D186" s="99"/>
      <c r="E186" s="346">
        <f>E187</f>
        <v>2800</v>
      </c>
    </row>
    <row r="187" spans="1:5" ht="12.75">
      <c r="A187" s="353" t="s">
        <v>162</v>
      </c>
      <c r="B187" s="113" t="s">
        <v>469</v>
      </c>
      <c r="C187" s="1" t="s">
        <v>69</v>
      </c>
      <c r="D187" s="99" t="s">
        <v>163</v>
      </c>
      <c r="E187" s="346">
        <f>'Пр.7 Р.П. ЦС. ВР'!E147</f>
        <v>2800</v>
      </c>
    </row>
    <row r="188" spans="1:5" ht="38.25">
      <c r="A188" s="119" t="s">
        <v>471</v>
      </c>
      <c r="B188" s="113" t="s">
        <v>472</v>
      </c>
      <c r="C188" s="1"/>
      <c r="D188" s="99"/>
      <c r="E188" s="346">
        <f>E189</f>
        <v>250</v>
      </c>
    </row>
    <row r="189" spans="1:5" ht="25.5">
      <c r="A189" s="106" t="s">
        <v>41</v>
      </c>
      <c r="B189" s="113" t="s">
        <v>472</v>
      </c>
      <c r="C189" s="1" t="s">
        <v>69</v>
      </c>
      <c r="D189" s="99"/>
      <c r="E189" s="346">
        <f>E190</f>
        <v>250</v>
      </c>
    </row>
    <row r="190" spans="1:5" ht="12.75">
      <c r="A190" s="353" t="s">
        <v>162</v>
      </c>
      <c r="B190" s="113" t="s">
        <v>472</v>
      </c>
      <c r="C190" s="1" t="s">
        <v>69</v>
      </c>
      <c r="D190" s="99" t="s">
        <v>163</v>
      </c>
      <c r="E190" s="346">
        <f>'Пр.7 Р.П. ЦС. ВР'!E149</f>
        <v>250</v>
      </c>
    </row>
    <row r="191" spans="1:5" ht="38.25">
      <c r="A191" s="119" t="s">
        <v>473</v>
      </c>
      <c r="B191" s="113" t="s">
        <v>474</v>
      </c>
      <c r="C191" s="1"/>
      <c r="D191" s="99"/>
      <c r="E191" s="346">
        <f>E192</f>
        <v>700</v>
      </c>
    </row>
    <row r="192" spans="1:5" ht="25.5">
      <c r="A192" s="106" t="s">
        <v>41</v>
      </c>
      <c r="B192" s="113" t="s">
        <v>474</v>
      </c>
      <c r="C192" s="1" t="s">
        <v>69</v>
      </c>
      <c r="D192" s="99"/>
      <c r="E192" s="346">
        <f>E193</f>
        <v>700</v>
      </c>
    </row>
    <row r="193" spans="1:5" ht="12.75">
      <c r="A193" s="353" t="s">
        <v>162</v>
      </c>
      <c r="B193" s="113" t="s">
        <v>474</v>
      </c>
      <c r="C193" s="1" t="s">
        <v>69</v>
      </c>
      <c r="D193" s="99" t="s">
        <v>163</v>
      </c>
      <c r="E193" s="346">
        <f>'Пр.7 Р.П. ЦС. ВР'!E151</f>
        <v>700</v>
      </c>
    </row>
    <row r="194" spans="1:5" ht="38.25">
      <c r="A194" s="106" t="s">
        <v>414</v>
      </c>
      <c r="B194" s="113" t="s">
        <v>89</v>
      </c>
      <c r="C194" s="1"/>
      <c r="D194" s="99"/>
      <c r="E194" s="346">
        <f>E195</f>
        <v>460</v>
      </c>
    </row>
    <row r="195" spans="1:5" ht="12.75">
      <c r="A195" s="106" t="s">
        <v>175</v>
      </c>
      <c r="B195" s="113" t="s">
        <v>89</v>
      </c>
      <c r="C195" s="1" t="s">
        <v>498</v>
      </c>
      <c r="D195" s="99"/>
      <c r="E195" s="346">
        <f>E196</f>
        <v>460</v>
      </c>
    </row>
    <row r="196" spans="1:5" ht="12.75">
      <c r="A196" s="361" t="s">
        <v>99</v>
      </c>
      <c r="B196" s="113" t="s">
        <v>89</v>
      </c>
      <c r="C196" s="1" t="s">
        <v>498</v>
      </c>
      <c r="D196" s="99" t="s">
        <v>90</v>
      </c>
      <c r="E196" s="346">
        <f>'Пр.7 Р.П. ЦС. ВР'!E49</f>
        <v>460</v>
      </c>
    </row>
    <row r="197" spans="1:5" ht="38.25">
      <c r="A197" s="123" t="s">
        <v>444</v>
      </c>
      <c r="B197" s="110" t="s">
        <v>443</v>
      </c>
      <c r="C197" s="1"/>
      <c r="D197" s="99"/>
      <c r="E197" s="346">
        <f>E198+E200+E202</f>
        <v>510.1</v>
      </c>
    </row>
    <row r="198" spans="1:5" ht="12.75">
      <c r="A198" s="106" t="s">
        <v>177</v>
      </c>
      <c r="B198" s="110" t="s">
        <v>443</v>
      </c>
      <c r="C198" s="1" t="s">
        <v>17</v>
      </c>
      <c r="D198" s="99"/>
      <c r="E198" s="346">
        <f>E199</f>
        <v>480</v>
      </c>
    </row>
    <row r="199" spans="1:5" ht="12.75">
      <c r="A199" s="352" t="s">
        <v>284</v>
      </c>
      <c r="B199" s="110" t="s">
        <v>443</v>
      </c>
      <c r="C199" s="1" t="s">
        <v>17</v>
      </c>
      <c r="D199" s="99" t="s">
        <v>285</v>
      </c>
      <c r="E199" s="346">
        <f>'Пр.7 Р.П. ЦС. ВР'!E69</f>
        <v>480</v>
      </c>
    </row>
    <row r="200" spans="1:5" s="97" customFormat="1" ht="25.5">
      <c r="A200" s="106" t="s">
        <v>178</v>
      </c>
      <c r="B200" s="110" t="s">
        <v>443</v>
      </c>
      <c r="C200" s="1" t="s">
        <v>93</v>
      </c>
      <c r="D200" s="99"/>
      <c r="E200" s="346">
        <f>E201</f>
        <v>0.3</v>
      </c>
    </row>
    <row r="201" spans="1:5" s="97" customFormat="1" ht="12.75">
      <c r="A201" s="352" t="s">
        <v>284</v>
      </c>
      <c r="B201" s="110" t="s">
        <v>443</v>
      </c>
      <c r="C201" s="1" t="s">
        <v>93</v>
      </c>
      <c r="D201" s="99" t="s">
        <v>285</v>
      </c>
      <c r="E201" s="346">
        <f>'Пр.7 Р.П. ЦС. ВР'!E70</f>
        <v>0.3</v>
      </c>
    </row>
    <row r="202" spans="1:5" ht="25.5">
      <c r="A202" s="106" t="s">
        <v>41</v>
      </c>
      <c r="B202" s="110" t="s">
        <v>443</v>
      </c>
      <c r="C202" s="1" t="s">
        <v>69</v>
      </c>
      <c r="D202" s="99"/>
      <c r="E202" s="346">
        <f>E203</f>
        <v>29.8</v>
      </c>
    </row>
    <row r="203" spans="1:5" ht="12.75">
      <c r="A203" s="352" t="s">
        <v>284</v>
      </c>
      <c r="B203" s="110" t="s">
        <v>443</v>
      </c>
      <c r="C203" s="1" t="s">
        <v>69</v>
      </c>
      <c r="D203" s="99" t="s">
        <v>285</v>
      </c>
      <c r="E203" s="346">
        <f>'Пр.7 Р.П. ЦС. ВР'!E71</f>
        <v>29.8</v>
      </c>
    </row>
    <row r="204" spans="1:5" ht="12.75">
      <c r="A204" s="422" t="s">
        <v>16</v>
      </c>
      <c r="B204" s="423"/>
      <c r="C204" s="423"/>
      <c r="D204" s="424"/>
      <c r="E204" s="348">
        <f>E12+E33+E51+E63+E75+E99+E118+E123+E128+E145</f>
        <v>73823.72</v>
      </c>
    </row>
  </sheetData>
  <sheetProtection/>
  <mergeCells count="3">
    <mergeCell ref="A8:E8"/>
    <mergeCell ref="A204:D204"/>
    <mergeCell ref="C3:E3"/>
  </mergeCells>
  <printOptions/>
  <pageMargins left="0.5118110236220472" right="0" top="0" bottom="0" header="0" footer="0"/>
  <pageSetup fitToHeight="50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07"/>
  <sheetViews>
    <sheetView zoomScale="85" zoomScaleNormal="85" zoomScalePageLayoutView="0" workbookViewId="0" topLeftCell="A183">
      <selection activeCell="A190" sqref="A190"/>
    </sheetView>
  </sheetViews>
  <sheetFormatPr defaultColWidth="8.8515625" defaultRowHeight="15"/>
  <cols>
    <col min="1" max="1" width="56.57421875" style="137" customWidth="1"/>
    <col min="2" max="2" width="7.421875" style="88" customWidth="1"/>
    <col min="3" max="3" width="12.140625" style="88" customWidth="1"/>
    <col min="4" max="4" width="7.8515625" style="88" customWidth="1"/>
    <col min="5" max="5" width="17.140625" style="151" customWidth="1"/>
    <col min="6" max="6" width="9.28125" style="87" bestFit="1" customWidth="1"/>
    <col min="7" max="14" width="8.8515625" style="87" customWidth="1"/>
    <col min="15" max="15" width="9.421875" style="87" customWidth="1"/>
    <col min="16" max="16384" width="8.8515625" style="87" customWidth="1"/>
  </cols>
  <sheetData>
    <row r="1" ht="12.75">
      <c r="E1" s="141" t="s">
        <v>63</v>
      </c>
    </row>
    <row r="2" ht="12.75">
      <c r="E2" s="141" t="s">
        <v>62</v>
      </c>
    </row>
    <row r="3" ht="12.75">
      <c r="E3" s="326" t="s">
        <v>224</v>
      </c>
    </row>
    <row r="4" ht="12.75">
      <c r="E4" s="141" t="s">
        <v>520</v>
      </c>
    </row>
    <row r="5" ht="12.75">
      <c r="E5" s="141" t="s">
        <v>486</v>
      </c>
    </row>
    <row r="6" ht="12.75">
      <c r="E6" s="89"/>
    </row>
    <row r="7" ht="12.75">
      <c r="E7" s="89"/>
    </row>
    <row r="8" spans="1:5" s="199" customFormat="1" ht="59.25" customHeight="1">
      <c r="A8" s="426" t="s">
        <v>500</v>
      </c>
      <c r="B8" s="426"/>
      <c r="C8" s="426"/>
      <c r="D8" s="426"/>
      <c r="E8" s="426"/>
    </row>
    <row r="11" spans="1:5" s="93" customFormat="1" ht="25.5">
      <c r="A11" s="90" t="s">
        <v>61</v>
      </c>
      <c r="B11" s="90" t="s">
        <v>58</v>
      </c>
      <c r="C11" s="91" t="s">
        <v>60</v>
      </c>
      <c r="D11" s="91" t="s">
        <v>59</v>
      </c>
      <c r="E11" s="92" t="s">
        <v>57</v>
      </c>
    </row>
    <row r="12" spans="1:5" s="88" customFormat="1" ht="12.75">
      <c r="A12" s="94"/>
      <c r="B12" s="90"/>
      <c r="C12" s="91"/>
      <c r="D12" s="91"/>
      <c r="E12" s="92"/>
    </row>
    <row r="13" spans="1:5" s="187" customFormat="1" ht="15">
      <c r="A13" s="171" t="s">
        <v>96</v>
      </c>
      <c r="B13" s="173" t="s">
        <v>95</v>
      </c>
      <c r="C13" s="172"/>
      <c r="D13" s="172"/>
      <c r="E13" s="174">
        <f>E14+E19+E40+E45+E50</f>
        <v>19900.44</v>
      </c>
    </row>
    <row r="14" spans="1:5" s="187" customFormat="1" ht="43.5" customHeight="1">
      <c r="A14" s="179" t="s">
        <v>50</v>
      </c>
      <c r="B14" s="177" t="s">
        <v>49</v>
      </c>
      <c r="C14" s="196"/>
      <c r="D14" s="196"/>
      <c r="E14" s="178">
        <f>E15</f>
        <v>50</v>
      </c>
    </row>
    <row r="15" spans="1:5" s="101" customFormat="1" ht="12.75">
      <c r="A15" s="94" t="s">
        <v>413</v>
      </c>
      <c r="B15" s="117" t="s">
        <v>49</v>
      </c>
      <c r="C15" s="116" t="s">
        <v>56</v>
      </c>
      <c r="D15" s="116"/>
      <c r="E15" s="118">
        <f>E16</f>
        <v>50</v>
      </c>
    </row>
    <row r="16" spans="1:5" s="101" customFormat="1" ht="12.75">
      <c r="A16" s="96" t="s">
        <v>52</v>
      </c>
      <c r="B16" s="117" t="s">
        <v>49</v>
      </c>
      <c r="C16" s="91" t="s">
        <v>51</v>
      </c>
      <c r="D16" s="91"/>
      <c r="E16" s="92">
        <f>E17</f>
        <v>50</v>
      </c>
    </row>
    <row r="17" spans="1:5" ht="38.25">
      <c r="A17" s="115" t="s">
        <v>31</v>
      </c>
      <c r="B17" s="111" t="s">
        <v>49</v>
      </c>
      <c r="C17" s="110" t="s">
        <v>44</v>
      </c>
      <c r="D17" s="110"/>
      <c r="E17" s="112">
        <f>E18</f>
        <v>50</v>
      </c>
    </row>
    <row r="18" spans="1:5" ht="25.5">
      <c r="A18" s="115" t="s">
        <v>41</v>
      </c>
      <c r="B18" s="111" t="s">
        <v>49</v>
      </c>
      <c r="C18" s="110" t="s">
        <v>44</v>
      </c>
      <c r="D18" s="110">
        <v>244</v>
      </c>
      <c r="E18" s="112">
        <v>50</v>
      </c>
    </row>
    <row r="19" spans="1:5" s="198" customFormat="1" ht="57">
      <c r="A19" s="171" t="s">
        <v>40</v>
      </c>
      <c r="B19" s="173" t="s">
        <v>39</v>
      </c>
      <c r="C19" s="172"/>
      <c r="D19" s="172"/>
      <c r="E19" s="174">
        <f>E20+E28</f>
        <v>12760.849999999999</v>
      </c>
    </row>
    <row r="20" spans="1:5" s="101" customFormat="1" ht="33.75" customHeight="1">
      <c r="A20" s="94" t="s">
        <v>288</v>
      </c>
      <c r="B20" s="90" t="s">
        <v>39</v>
      </c>
      <c r="C20" s="91" t="s">
        <v>2</v>
      </c>
      <c r="D20" s="91"/>
      <c r="E20" s="92">
        <f>E21</f>
        <v>1013.8</v>
      </c>
    </row>
    <row r="21" spans="1:5" s="97" customFormat="1" ht="51">
      <c r="A21" s="96" t="s">
        <v>289</v>
      </c>
      <c r="B21" s="90" t="s">
        <v>39</v>
      </c>
      <c r="C21" s="91" t="s">
        <v>9</v>
      </c>
      <c r="D21" s="91"/>
      <c r="E21" s="92">
        <f>E22+E25</f>
        <v>1013.8</v>
      </c>
    </row>
    <row r="22" spans="1:5" s="101" customFormat="1" ht="102">
      <c r="A22" s="103" t="s">
        <v>290</v>
      </c>
      <c r="B22" s="99" t="s">
        <v>39</v>
      </c>
      <c r="C22" s="1" t="s">
        <v>291</v>
      </c>
      <c r="D22" s="1"/>
      <c r="E22" s="100">
        <f>E23+E24</f>
        <v>512.4</v>
      </c>
    </row>
    <row r="23" spans="1:5" s="101" customFormat="1" ht="25.5">
      <c r="A23" s="115" t="s">
        <v>43</v>
      </c>
      <c r="B23" s="99" t="s">
        <v>39</v>
      </c>
      <c r="C23" s="1" t="s">
        <v>291</v>
      </c>
      <c r="D23" s="1" t="s">
        <v>17</v>
      </c>
      <c r="E23" s="100">
        <v>466</v>
      </c>
    </row>
    <row r="24" spans="1:5" s="101" customFormat="1" ht="25.5">
      <c r="A24" s="115" t="s">
        <v>41</v>
      </c>
      <c r="B24" s="99" t="s">
        <v>39</v>
      </c>
      <c r="C24" s="1" t="s">
        <v>291</v>
      </c>
      <c r="D24" s="1" t="s">
        <v>69</v>
      </c>
      <c r="E24" s="100">
        <v>46.4</v>
      </c>
    </row>
    <row r="25" spans="1:5" s="101" customFormat="1" ht="102">
      <c r="A25" s="103" t="s">
        <v>293</v>
      </c>
      <c r="B25" s="99" t="s">
        <v>39</v>
      </c>
      <c r="C25" s="1" t="s">
        <v>292</v>
      </c>
      <c r="D25" s="1"/>
      <c r="E25" s="100">
        <f>E26+E27</f>
        <v>501.40000000000003</v>
      </c>
    </row>
    <row r="26" spans="1:5" s="101" customFormat="1" ht="25.5">
      <c r="A26" s="115" t="s">
        <v>43</v>
      </c>
      <c r="B26" s="99" t="s">
        <v>39</v>
      </c>
      <c r="C26" s="1" t="s">
        <v>292</v>
      </c>
      <c r="D26" s="1" t="s">
        <v>17</v>
      </c>
      <c r="E26" s="100">
        <v>473.6</v>
      </c>
    </row>
    <row r="27" spans="1:5" s="101" customFormat="1" ht="25.5">
      <c r="A27" s="115" t="s">
        <v>41</v>
      </c>
      <c r="B27" s="99" t="s">
        <v>39</v>
      </c>
      <c r="C27" s="1" t="s">
        <v>292</v>
      </c>
      <c r="D27" s="1" t="s">
        <v>69</v>
      </c>
      <c r="E27" s="100">
        <v>27.8</v>
      </c>
    </row>
    <row r="28" spans="1:5" ht="12.75">
      <c r="A28" s="94" t="s">
        <v>413</v>
      </c>
      <c r="B28" s="90" t="s">
        <v>39</v>
      </c>
      <c r="C28" s="116" t="s">
        <v>56</v>
      </c>
      <c r="D28" s="116"/>
      <c r="E28" s="118">
        <f>E29+E32</f>
        <v>11747.05</v>
      </c>
    </row>
    <row r="29" spans="1:5" ht="38.25">
      <c r="A29" s="96" t="s">
        <v>55</v>
      </c>
      <c r="B29" s="90" t="s">
        <v>39</v>
      </c>
      <c r="C29" s="91" t="s">
        <v>54</v>
      </c>
      <c r="D29" s="91"/>
      <c r="E29" s="92">
        <f>E30</f>
        <v>1315</v>
      </c>
    </row>
    <row r="30" spans="1:5" ht="51">
      <c r="A30" s="106" t="s">
        <v>29</v>
      </c>
      <c r="B30" s="99" t="s">
        <v>39</v>
      </c>
      <c r="C30" s="110" t="s">
        <v>53</v>
      </c>
      <c r="D30" s="110"/>
      <c r="E30" s="112">
        <f>E31</f>
        <v>1315</v>
      </c>
    </row>
    <row r="31" spans="1:5" ht="25.5">
      <c r="A31" s="115" t="s">
        <v>43</v>
      </c>
      <c r="B31" s="99" t="s">
        <v>39</v>
      </c>
      <c r="C31" s="110" t="s">
        <v>53</v>
      </c>
      <c r="D31" s="110">
        <v>121</v>
      </c>
      <c r="E31" s="112">
        <v>1315</v>
      </c>
    </row>
    <row r="32" spans="1:5" ht="12.75">
      <c r="A32" s="96" t="s">
        <v>52</v>
      </c>
      <c r="B32" s="90" t="s">
        <v>39</v>
      </c>
      <c r="C32" s="91" t="s">
        <v>51</v>
      </c>
      <c r="D32" s="91"/>
      <c r="E32" s="92">
        <f>E33+E35</f>
        <v>10432.05</v>
      </c>
    </row>
    <row r="33" spans="1:5" ht="38.25">
      <c r="A33" s="106" t="s">
        <v>30</v>
      </c>
      <c r="B33" s="99" t="s">
        <v>39</v>
      </c>
      <c r="C33" s="110" t="s">
        <v>44</v>
      </c>
      <c r="D33" s="110"/>
      <c r="E33" s="112">
        <f>E34</f>
        <v>7387.4</v>
      </c>
    </row>
    <row r="34" spans="1:5" ht="25.5">
      <c r="A34" s="115" t="s">
        <v>43</v>
      </c>
      <c r="B34" s="99" t="s">
        <v>39</v>
      </c>
      <c r="C34" s="110" t="s">
        <v>44</v>
      </c>
      <c r="D34" s="110">
        <v>121</v>
      </c>
      <c r="E34" s="112">
        <v>7387.4</v>
      </c>
    </row>
    <row r="35" spans="1:5" ht="38.25">
      <c r="A35" s="115" t="s">
        <v>31</v>
      </c>
      <c r="B35" s="99" t="s">
        <v>39</v>
      </c>
      <c r="C35" s="110" t="s">
        <v>44</v>
      </c>
      <c r="D35" s="110"/>
      <c r="E35" s="112">
        <f>E36+E38+E39+E37</f>
        <v>3044.65</v>
      </c>
    </row>
    <row r="36" spans="1:5" ht="25.5">
      <c r="A36" s="115" t="s">
        <v>45</v>
      </c>
      <c r="B36" s="99" t="s">
        <v>39</v>
      </c>
      <c r="C36" s="110" t="s">
        <v>44</v>
      </c>
      <c r="D36" s="110">
        <v>122</v>
      </c>
      <c r="E36" s="112">
        <v>5</v>
      </c>
    </row>
    <row r="37" spans="1:6" ht="25.5" hidden="1">
      <c r="A37" s="107" t="s">
        <v>42</v>
      </c>
      <c r="B37" s="99" t="s">
        <v>39</v>
      </c>
      <c r="C37" s="110" t="s">
        <v>44</v>
      </c>
      <c r="D37" s="110">
        <v>242</v>
      </c>
      <c r="E37" s="112">
        <v>0</v>
      </c>
      <c r="F37" s="307"/>
    </row>
    <row r="38" spans="1:5" ht="25.5">
      <c r="A38" s="115" t="s">
        <v>41</v>
      </c>
      <c r="B38" s="99" t="s">
        <v>39</v>
      </c>
      <c r="C38" s="110" t="s">
        <v>44</v>
      </c>
      <c r="D38" s="110">
        <v>244</v>
      </c>
      <c r="E38" s="112">
        <f>2369.65+600</f>
        <v>2969.65</v>
      </c>
    </row>
    <row r="39" spans="1:5" ht="12.75">
      <c r="A39" s="115" t="s">
        <v>70</v>
      </c>
      <c r="B39" s="99" t="s">
        <v>39</v>
      </c>
      <c r="C39" s="110" t="s">
        <v>44</v>
      </c>
      <c r="D39" s="110">
        <v>852</v>
      </c>
      <c r="E39" s="112">
        <v>70</v>
      </c>
    </row>
    <row r="40" spans="1:5" s="191" customFormat="1" ht="20.25" customHeight="1">
      <c r="A40" s="179" t="s">
        <v>294</v>
      </c>
      <c r="B40" s="175" t="s">
        <v>286</v>
      </c>
      <c r="C40" s="192"/>
      <c r="D40" s="192"/>
      <c r="E40" s="174">
        <f>E41</f>
        <v>400</v>
      </c>
    </row>
    <row r="41" spans="1:5" s="145" customFormat="1" ht="12.75">
      <c r="A41" s="94" t="s">
        <v>173</v>
      </c>
      <c r="B41" s="147" t="s">
        <v>286</v>
      </c>
      <c r="C41" s="116" t="s">
        <v>0</v>
      </c>
      <c r="D41" s="116"/>
      <c r="E41" s="118">
        <f>E42</f>
        <v>400</v>
      </c>
    </row>
    <row r="42" spans="1:5" s="145" customFormat="1" ht="12.75">
      <c r="A42" s="94" t="s">
        <v>413</v>
      </c>
      <c r="B42" s="147" t="s">
        <v>286</v>
      </c>
      <c r="C42" s="91" t="s">
        <v>295</v>
      </c>
      <c r="D42" s="91"/>
      <c r="E42" s="92">
        <f>E43</f>
        <v>400</v>
      </c>
    </row>
    <row r="43" spans="1:5" s="101" customFormat="1" ht="38.25">
      <c r="A43" s="115" t="s">
        <v>31</v>
      </c>
      <c r="B43" s="148" t="s">
        <v>286</v>
      </c>
      <c r="C43" s="110" t="s">
        <v>412</v>
      </c>
      <c r="D43" s="110"/>
      <c r="E43" s="112">
        <f>E44</f>
        <v>400</v>
      </c>
    </row>
    <row r="44" spans="1:5" s="101" customFormat="1" ht="25.5">
      <c r="A44" s="115" t="s">
        <v>41</v>
      </c>
      <c r="B44" s="148" t="s">
        <v>286</v>
      </c>
      <c r="C44" s="110" t="s">
        <v>412</v>
      </c>
      <c r="D44" s="110">
        <v>244</v>
      </c>
      <c r="E44" s="112">
        <v>400</v>
      </c>
    </row>
    <row r="45" spans="1:5" s="191" customFormat="1" ht="15">
      <c r="A45" s="193" t="s">
        <v>181</v>
      </c>
      <c r="B45" s="173" t="s">
        <v>90</v>
      </c>
      <c r="C45" s="180"/>
      <c r="D45" s="183"/>
      <c r="E45" s="194">
        <f>E46</f>
        <v>460</v>
      </c>
    </row>
    <row r="46" spans="1:5" s="97" customFormat="1" ht="12.75">
      <c r="A46" s="94" t="s">
        <v>173</v>
      </c>
      <c r="B46" s="90" t="s">
        <v>90</v>
      </c>
      <c r="C46" s="142" t="s">
        <v>0</v>
      </c>
      <c r="D46" s="142"/>
      <c r="E46" s="92">
        <f>E47</f>
        <v>460</v>
      </c>
    </row>
    <row r="47" spans="1:5" s="97" customFormat="1" ht="12.75">
      <c r="A47" s="96" t="s">
        <v>91</v>
      </c>
      <c r="B47" s="90" t="s">
        <v>90</v>
      </c>
      <c r="C47" s="143" t="s">
        <v>87</v>
      </c>
      <c r="D47" s="143"/>
      <c r="E47" s="92">
        <f>E48</f>
        <v>460</v>
      </c>
    </row>
    <row r="48" spans="1:5" s="101" customFormat="1" ht="38.25">
      <c r="A48" s="106" t="s">
        <v>414</v>
      </c>
      <c r="B48" s="99" t="s">
        <v>90</v>
      </c>
      <c r="C48" s="110" t="s">
        <v>89</v>
      </c>
      <c r="D48" s="110"/>
      <c r="E48" s="112">
        <f>E49</f>
        <v>460</v>
      </c>
    </row>
    <row r="49" spans="1:5" s="101" customFormat="1" ht="12.75">
      <c r="A49" s="106" t="s">
        <v>175</v>
      </c>
      <c r="B49" s="99" t="s">
        <v>90</v>
      </c>
      <c r="C49" s="110" t="s">
        <v>89</v>
      </c>
      <c r="D49" s="110">
        <v>870</v>
      </c>
      <c r="E49" s="112">
        <f>350+110</f>
        <v>460</v>
      </c>
    </row>
    <row r="50" spans="1:5" s="198" customFormat="1" ht="15">
      <c r="A50" s="171" t="s">
        <v>48</v>
      </c>
      <c r="B50" s="173" t="s">
        <v>46</v>
      </c>
      <c r="C50" s="172"/>
      <c r="D50" s="172"/>
      <c r="E50" s="174">
        <f>E51</f>
        <v>6229.59</v>
      </c>
    </row>
    <row r="51" spans="1:5" s="138" customFormat="1" ht="12.75">
      <c r="A51" s="94" t="s">
        <v>173</v>
      </c>
      <c r="B51" s="147" t="s">
        <v>46</v>
      </c>
      <c r="C51" s="116" t="s">
        <v>0</v>
      </c>
      <c r="D51" s="116"/>
      <c r="E51" s="118">
        <f>E52</f>
        <v>6229.59</v>
      </c>
    </row>
    <row r="52" spans="1:5" s="138" customFormat="1" ht="12.75">
      <c r="A52" s="96" t="s">
        <v>91</v>
      </c>
      <c r="B52" s="147" t="s">
        <v>46</v>
      </c>
      <c r="C52" s="91" t="s">
        <v>87</v>
      </c>
      <c r="D52" s="91"/>
      <c r="E52" s="92">
        <f>E53+E58+E60</f>
        <v>6229.59</v>
      </c>
    </row>
    <row r="53" spans="1:5" s="88" customFormat="1" ht="38.25">
      <c r="A53" s="123" t="s">
        <v>176</v>
      </c>
      <c r="B53" s="111" t="s">
        <v>46</v>
      </c>
      <c r="C53" s="110" t="s">
        <v>88</v>
      </c>
      <c r="D53" s="110"/>
      <c r="E53" s="112">
        <f>E54+E55+E56+E57+E62</f>
        <v>5729.59</v>
      </c>
    </row>
    <row r="54" spans="1:5" s="146" customFormat="1" ht="12.75">
      <c r="A54" s="106" t="s">
        <v>177</v>
      </c>
      <c r="B54" s="111" t="s">
        <v>46</v>
      </c>
      <c r="C54" s="110" t="s">
        <v>88</v>
      </c>
      <c r="D54" s="110">
        <v>111</v>
      </c>
      <c r="E54" s="112">
        <f>1125.55+3727</f>
        <v>4852.55</v>
      </c>
    </row>
    <row r="55" spans="1:5" s="97" customFormat="1" ht="25.5" hidden="1">
      <c r="A55" s="106" t="s">
        <v>178</v>
      </c>
      <c r="B55" s="111" t="s">
        <v>46</v>
      </c>
      <c r="C55" s="110" t="s">
        <v>88</v>
      </c>
      <c r="D55" s="110">
        <v>112</v>
      </c>
      <c r="E55" s="112">
        <v>0</v>
      </c>
    </row>
    <row r="56" spans="1:5" s="101" customFormat="1" ht="25.5">
      <c r="A56" s="106" t="s">
        <v>41</v>
      </c>
      <c r="B56" s="111" t="s">
        <v>46</v>
      </c>
      <c r="C56" s="110" t="s">
        <v>88</v>
      </c>
      <c r="D56" s="110">
        <v>244</v>
      </c>
      <c r="E56" s="112">
        <v>851.84</v>
      </c>
    </row>
    <row r="57" spans="1:5" s="101" customFormat="1" ht="12.75">
      <c r="A57" s="106" t="s">
        <v>70</v>
      </c>
      <c r="B57" s="111" t="s">
        <v>46</v>
      </c>
      <c r="C57" s="110" t="s">
        <v>88</v>
      </c>
      <c r="D57" s="110">
        <v>852</v>
      </c>
      <c r="E57" s="112">
        <v>10</v>
      </c>
    </row>
    <row r="58" spans="1:5" ht="39.75" customHeight="1">
      <c r="A58" s="106" t="s">
        <v>179</v>
      </c>
      <c r="B58" s="99" t="s">
        <v>46</v>
      </c>
      <c r="C58" s="110" t="s">
        <v>417</v>
      </c>
      <c r="D58" s="110"/>
      <c r="E58" s="112">
        <f>E59</f>
        <v>200</v>
      </c>
    </row>
    <row r="59" spans="1:5" ht="25.5">
      <c r="A59" s="106" t="s">
        <v>41</v>
      </c>
      <c r="B59" s="99" t="s">
        <v>46</v>
      </c>
      <c r="C59" s="110" t="s">
        <v>417</v>
      </c>
      <c r="D59" s="110">
        <v>244</v>
      </c>
      <c r="E59" s="112">
        <v>200</v>
      </c>
    </row>
    <row r="60" spans="1:5" s="88" customFormat="1" ht="25.5">
      <c r="A60" s="106" t="s">
        <v>180</v>
      </c>
      <c r="B60" s="99" t="s">
        <v>46</v>
      </c>
      <c r="C60" s="110" t="s">
        <v>418</v>
      </c>
      <c r="D60" s="110"/>
      <c r="E60" s="112">
        <f>E61</f>
        <v>300</v>
      </c>
    </row>
    <row r="61" spans="1:5" s="88" customFormat="1" ht="25.5">
      <c r="A61" s="106" t="s">
        <v>41</v>
      </c>
      <c r="B61" s="99" t="s">
        <v>46</v>
      </c>
      <c r="C61" s="110" t="s">
        <v>418</v>
      </c>
      <c r="D61" s="110">
        <v>244</v>
      </c>
      <c r="E61" s="112">
        <v>300</v>
      </c>
    </row>
    <row r="62" spans="1:5" ht="38.25">
      <c r="A62" s="106" t="s">
        <v>174</v>
      </c>
      <c r="B62" s="148" t="s">
        <v>46</v>
      </c>
      <c r="C62" s="110" t="s">
        <v>419</v>
      </c>
      <c r="D62" s="110"/>
      <c r="E62" s="112">
        <v>15.2</v>
      </c>
    </row>
    <row r="63" spans="1:5" ht="12.75">
      <c r="A63" s="115" t="s">
        <v>70</v>
      </c>
      <c r="B63" s="148" t="s">
        <v>46</v>
      </c>
      <c r="C63" s="110" t="s">
        <v>419</v>
      </c>
      <c r="D63" s="110">
        <v>852</v>
      </c>
      <c r="E63" s="112">
        <v>15.2</v>
      </c>
    </row>
    <row r="64" spans="1:5" s="176" customFormat="1" ht="15">
      <c r="A64" s="171" t="s">
        <v>442</v>
      </c>
      <c r="B64" s="175" t="s">
        <v>282</v>
      </c>
      <c r="C64" s="172"/>
      <c r="D64" s="172"/>
      <c r="E64" s="174">
        <f>E65</f>
        <v>510.1</v>
      </c>
    </row>
    <row r="65" spans="1:5" s="187" customFormat="1" ht="15">
      <c r="A65" s="171" t="s">
        <v>284</v>
      </c>
      <c r="B65" s="175" t="s">
        <v>285</v>
      </c>
      <c r="C65" s="172"/>
      <c r="D65" s="172"/>
      <c r="E65" s="174">
        <f>E66</f>
        <v>510.1</v>
      </c>
    </row>
    <row r="66" spans="1:5" s="138" customFormat="1" ht="12.75">
      <c r="A66" s="94" t="s">
        <v>173</v>
      </c>
      <c r="B66" s="147" t="s">
        <v>285</v>
      </c>
      <c r="C66" s="116" t="s">
        <v>0</v>
      </c>
      <c r="D66" s="116"/>
      <c r="E66" s="118">
        <f>E67</f>
        <v>510.1</v>
      </c>
    </row>
    <row r="67" spans="1:5" s="138" customFormat="1" ht="12.75">
      <c r="A67" s="96" t="s">
        <v>91</v>
      </c>
      <c r="B67" s="147" t="s">
        <v>285</v>
      </c>
      <c r="C67" s="91" t="s">
        <v>87</v>
      </c>
      <c r="D67" s="91"/>
      <c r="E67" s="92">
        <f>E68</f>
        <v>510.1</v>
      </c>
    </row>
    <row r="68" spans="1:5" s="88" customFormat="1" ht="38.25">
      <c r="A68" s="123" t="s">
        <v>444</v>
      </c>
      <c r="B68" s="111" t="s">
        <v>285</v>
      </c>
      <c r="C68" s="110" t="s">
        <v>443</v>
      </c>
      <c r="D68" s="110"/>
      <c r="E68" s="112">
        <f>E69+E70+E71</f>
        <v>510.1</v>
      </c>
    </row>
    <row r="69" spans="1:5" s="146" customFormat="1" ht="12.75">
      <c r="A69" s="106" t="s">
        <v>177</v>
      </c>
      <c r="B69" s="111" t="s">
        <v>285</v>
      </c>
      <c r="C69" s="110" t="s">
        <v>443</v>
      </c>
      <c r="D69" s="110">
        <v>121</v>
      </c>
      <c r="E69" s="112">
        <v>480</v>
      </c>
    </row>
    <row r="70" spans="1:5" s="97" customFormat="1" ht="25.5">
      <c r="A70" s="106" t="s">
        <v>178</v>
      </c>
      <c r="B70" s="111" t="s">
        <v>285</v>
      </c>
      <c r="C70" s="110" t="s">
        <v>443</v>
      </c>
      <c r="D70" s="110">
        <v>122</v>
      </c>
      <c r="E70" s="112">
        <v>0.3</v>
      </c>
    </row>
    <row r="71" spans="1:5" s="101" customFormat="1" ht="25.5">
      <c r="A71" s="106" t="s">
        <v>41</v>
      </c>
      <c r="B71" s="111" t="s">
        <v>285</v>
      </c>
      <c r="C71" s="110" t="s">
        <v>443</v>
      </c>
      <c r="D71" s="110">
        <v>244</v>
      </c>
      <c r="E71" s="112">
        <v>29.8</v>
      </c>
    </row>
    <row r="72" spans="1:5" s="176" customFormat="1" ht="28.5">
      <c r="A72" s="171" t="s">
        <v>101</v>
      </c>
      <c r="B72" s="175" t="s">
        <v>100</v>
      </c>
      <c r="C72" s="172"/>
      <c r="D72" s="172"/>
      <c r="E72" s="174">
        <f>E73+E78+E83</f>
        <v>800</v>
      </c>
    </row>
    <row r="73" spans="1:5" s="187" customFormat="1" ht="42.75">
      <c r="A73" s="171" t="s">
        <v>102</v>
      </c>
      <c r="B73" s="175" t="s">
        <v>81</v>
      </c>
      <c r="C73" s="172"/>
      <c r="D73" s="172"/>
      <c r="E73" s="174">
        <f>E74</f>
        <v>700</v>
      </c>
    </row>
    <row r="74" spans="1:5" s="101" customFormat="1" ht="25.5">
      <c r="A74" s="94" t="s">
        <v>420</v>
      </c>
      <c r="B74" s="147" t="s">
        <v>81</v>
      </c>
      <c r="C74" s="91" t="s">
        <v>2</v>
      </c>
      <c r="D74" s="91"/>
      <c r="E74" s="92">
        <f>E75</f>
        <v>700</v>
      </c>
    </row>
    <row r="75" spans="1:5" s="97" customFormat="1" ht="51">
      <c r="A75" s="96" t="s">
        <v>421</v>
      </c>
      <c r="B75" s="147" t="s">
        <v>81</v>
      </c>
      <c r="C75" s="91" t="s">
        <v>7</v>
      </c>
      <c r="D75" s="91"/>
      <c r="E75" s="92">
        <f>E76</f>
        <v>700</v>
      </c>
    </row>
    <row r="76" spans="1:5" s="101" customFormat="1" ht="89.25">
      <c r="A76" s="103" t="s">
        <v>423</v>
      </c>
      <c r="B76" s="148" t="s">
        <v>81</v>
      </c>
      <c r="C76" s="1" t="s">
        <v>422</v>
      </c>
      <c r="D76" s="1"/>
      <c r="E76" s="100">
        <f>E77</f>
        <v>700</v>
      </c>
    </row>
    <row r="77" spans="1:5" s="101" customFormat="1" ht="25.5">
      <c r="A77" s="115" t="s">
        <v>41</v>
      </c>
      <c r="B77" s="148" t="s">
        <v>81</v>
      </c>
      <c r="C77" s="1" t="s">
        <v>422</v>
      </c>
      <c r="D77" s="1" t="s">
        <v>69</v>
      </c>
      <c r="E77" s="100">
        <v>700</v>
      </c>
    </row>
    <row r="78" spans="1:5" s="185" customFormat="1" ht="15">
      <c r="A78" s="181" t="s">
        <v>166</v>
      </c>
      <c r="B78" s="180" t="s">
        <v>167</v>
      </c>
      <c r="C78" s="182"/>
      <c r="D78" s="183"/>
      <c r="E78" s="184">
        <f>E79</f>
        <v>96</v>
      </c>
    </row>
    <row r="79" spans="1:5" s="101" customFormat="1" ht="25.5">
      <c r="A79" s="94" t="s">
        <v>420</v>
      </c>
      <c r="B79" s="147" t="s">
        <v>167</v>
      </c>
      <c r="C79" s="91" t="s">
        <v>2</v>
      </c>
      <c r="D79" s="91"/>
      <c r="E79" s="92">
        <f>E81</f>
        <v>96</v>
      </c>
    </row>
    <row r="80" spans="1:5" s="101" customFormat="1" ht="51">
      <c r="A80" s="340" t="s">
        <v>493</v>
      </c>
      <c r="B80" s="341" t="s">
        <v>167</v>
      </c>
      <c r="C80" s="342" t="s">
        <v>8</v>
      </c>
      <c r="D80" s="91"/>
      <c r="E80" s="92">
        <f>E81</f>
        <v>96</v>
      </c>
    </row>
    <row r="81" spans="1:5" ht="51">
      <c r="A81" s="135" t="s">
        <v>424</v>
      </c>
      <c r="B81" s="122" t="s">
        <v>167</v>
      </c>
      <c r="C81" s="120" t="s">
        <v>425</v>
      </c>
      <c r="D81" s="132"/>
      <c r="E81" s="140">
        <f>E82</f>
        <v>96</v>
      </c>
    </row>
    <row r="82" spans="1:5" ht="25.5">
      <c r="A82" s="106" t="s">
        <v>41</v>
      </c>
      <c r="B82" s="122" t="s">
        <v>167</v>
      </c>
      <c r="C82" s="120" t="s">
        <v>425</v>
      </c>
      <c r="D82" s="121">
        <v>244</v>
      </c>
      <c r="E82" s="140">
        <v>96</v>
      </c>
    </row>
    <row r="83" spans="1:5" s="176" customFormat="1" ht="28.5">
      <c r="A83" s="179" t="s">
        <v>164</v>
      </c>
      <c r="B83" s="180" t="s">
        <v>165</v>
      </c>
      <c r="C83" s="172"/>
      <c r="D83" s="172"/>
      <c r="E83" s="174">
        <f>E84</f>
        <v>4</v>
      </c>
    </row>
    <row r="84" spans="1:5" s="101" customFormat="1" ht="25.5">
      <c r="A84" s="94" t="s">
        <v>420</v>
      </c>
      <c r="B84" s="147" t="s">
        <v>165</v>
      </c>
      <c r="C84" s="91" t="s">
        <v>2</v>
      </c>
      <c r="D84" s="91"/>
      <c r="E84" s="92">
        <f>E85</f>
        <v>4</v>
      </c>
    </row>
    <row r="85" spans="1:5" s="97" customFormat="1" ht="51">
      <c r="A85" s="124" t="s">
        <v>426</v>
      </c>
      <c r="B85" s="125" t="s">
        <v>165</v>
      </c>
      <c r="C85" s="134" t="s">
        <v>6</v>
      </c>
      <c r="D85" s="133"/>
      <c r="E85" s="139">
        <f>E86</f>
        <v>4</v>
      </c>
    </row>
    <row r="86" spans="1:5" s="144" customFormat="1" ht="68.25" customHeight="1">
      <c r="A86" s="129" t="s">
        <v>427</v>
      </c>
      <c r="B86" s="122" t="s">
        <v>165</v>
      </c>
      <c r="C86" s="126" t="s">
        <v>428</v>
      </c>
      <c r="D86" s="133"/>
      <c r="E86" s="140">
        <f>E87</f>
        <v>4</v>
      </c>
    </row>
    <row r="87" spans="1:5" s="144" customFormat="1" ht="25.5">
      <c r="A87" s="106" t="s">
        <v>41</v>
      </c>
      <c r="B87" s="122" t="s">
        <v>165</v>
      </c>
      <c r="C87" s="126" t="s">
        <v>428</v>
      </c>
      <c r="D87" s="121">
        <v>244</v>
      </c>
      <c r="E87" s="140">
        <v>4</v>
      </c>
    </row>
    <row r="88" spans="1:5" s="176" customFormat="1" ht="15">
      <c r="A88" s="171" t="s">
        <v>104</v>
      </c>
      <c r="B88" s="175" t="s">
        <v>103</v>
      </c>
      <c r="C88" s="172"/>
      <c r="D88" s="172"/>
      <c r="E88" s="174">
        <f>E89+E100</f>
        <v>4789</v>
      </c>
    </row>
    <row r="89" spans="1:5" s="187" customFormat="1" ht="15">
      <c r="A89" s="181" t="s">
        <v>160</v>
      </c>
      <c r="B89" s="180" t="s">
        <v>161</v>
      </c>
      <c r="C89" s="182"/>
      <c r="D89" s="336"/>
      <c r="E89" s="184">
        <f>E90</f>
        <v>4289</v>
      </c>
    </row>
    <row r="90" spans="1:5" ht="25.5">
      <c r="A90" s="124" t="s">
        <v>429</v>
      </c>
      <c r="B90" s="125" t="s">
        <v>161</v>
      </c>
      <c r="C90" s="128" t="s">
        <v>431</v>
      </c>
      <c r="D90" s="131"/>
      <c r="E90" s="139">
        <f>E91+E94</f>
        <v>4289</v>
      </c>
    </row>
    <row r="91" spans="1:5" s="138" customFormat="1" ht="51">
      <c r="A91" s="124" t="s">
        <v>430</v>
      </c>
      <c r="B91" s="125" t="s">
        <v>161</v>
      </c>
      <c r="C91" s="128" t="s">
        <v>432</v>
      </c>
      <c r="D91" s="130"/>
      <c r="E91" s="139">
        <f>E92</f>
        <v>2181.8</v>
      </c>
    </row>
    <row r="92" spans="1:5" ht="63.75">
      <c r="A92" s="129" t="s">
        <v>433</v>
      </c>
      <c r="B92" s="122" t="s">
        <v>161</v>
      </c>
      <c r="C92" s="120" t="s">
        <v>434</v>
      </c>
      <c r="D92" s="131"/>
      <c r="E92" s="140">
        <f>E93</f>
        <v>2181.8</v>
      </c>
    </row>
    <row r="93" spans="1:5" s="97" customFormat="1" ht="25.5">
      <c r="A93" s="106" t="s">
        <v>41</v>
      </c>
      <c r="B93" s="122" t="s">
        <v>161</v>
      </c>
      <c r="C93" s="120" t="s">
        <v>434</v>
      </c>
      <c r="D93" s="121">
        <v>244</v>
      </c>
      <c r="E93" s="140">
        <v>2181.8</v>
      </c>
    </row>
    <row r="94" spans="1:5" ht="25.5">
      <c r="A94" s="124" t="s">
        <v>429</v>
      </c>
      <c r="B94" s="125" t="s">
        <v>161</v>
      </c>
      <c r="C94" s="128" t="s">
        <v>431</v>
      </c>
      <c r="D94" s="131"/>
      <c r="E94" s="139">
        <f>E95</f>
        <v>2107.2</v>
      </c>
    </row>
    <row r="95" spans="1:5" s="145" customFormat="1" ht="51">
      <c r="A95" s="124" t="s">
        <v>435</v>
      </c>
      <c r="B95" s="125" t="s">
        <v>161</v>
      </c>
      <c r="C95" s="128" t="s">
        <v>437</v>
      </c>
      <c r="D95" s="133"/>
      <c r="E95" s="139">
        <f>E96+E98</f>
        <v>2107.2</v>
      </c>
    </row>
    <row r="96" spans="1:5" ht="89.25">
      <c r="A96" s="135" t="s">
        <v>436</v>
      </c>
      <c r="B96" s="122" t="s">
        <v>161</v>
      </c>
      <c r="C96" s="120" t="s">
        <v>437</v>
      </c>
      <c r="D96" s="131"/>
      <c r="E96" s="140">
        <f>E97</f>
        <v>720</v>
      </c>
    </row>
    <row r="97" spans="1:5" ht="25.5">
      <c r="A97" s="106" t="s">
        <v>41</v>
      </c>
      <c r="B97" s="122" t="s">
        <v>161</v>
      </c>
      <c r="C97" s="120" t="s">
        <v>437</v>
      </c>
      <c r="D97" s="121">
        <v>244</v>
      </c>
      <c r="E97" s="140">
        <v>720</v>
      </c>
    </row>
    <row r="98" spans="1:5" s="145" customFormat="1" ht="76.5">
      <c r="A98" s="135" t="s">
        <v>438</v>
      </c>
      <c r="B98" s="122" t="s">
        <v>161</v>
      </c>
      <c r="C98" s="120" t="s">
        <v>439</v>
      </c>
      <c r="D98" s="131"/>
      <c r="E98" s="140">
        <f>E99</f>
        <v>1387.2</v>
      </c>
    </row>
    <row r="99" spans="1:5" s="145" customFormat="1" ht="25.5">
      <c r="A99" s="106" t="s">
        <v>41</v>
      </c>
      <c r="B99" s="122" t="s">
        <v>161</v>
      </c>
      <c r="C99" s="120" t="s">
        <v>439</v>
      </c>
      <c r="D99" s="121">
        <v>244</v>
      </c>
      <c r="E99" s="140">
        <v>1387.2</v>
      </c>
    </row>
    <row r="100" spans="1:5" s="176" customFormat="1" ht="15">
      <c r="A100" s="171" t="s">
        <v>34</v>
      </c>
      <c r="B100" s="175" t="s">
        <v>33</v>
      </c>
      <c r="C100" s="172"/>
      <c r="D100" s="172"/>
      <c r="E100" s="174">
        <f>E101</f>
        <v>500</v>
      </c>
    </row>
    <row r="101" spans="1:5" s="101" customFormat="1" ht="12.75">
      <c r="A101" s="94" t="s">
        <v>173</v>
      </c>
      <c r="B101" s="147" t="s">
        <v>33</v>
      </c>
      <c r="C101" s="116" t="s">
        <v>0</v>
      </c>
      <c r="D101" s="116"/>
      <c r="E101" s="118">
        <f>E102</f>
        <v>500</v>
      </c>
    </row>
    <row r="102" spans="1:5" s="97" customFormat="1" ht="12.75">
      <c r="A102" s="96" t="s">
        <v>91</v>
      </c>
      <c r="B102" s="90" t="s">
        <v>33</v>
      </c>
      <c r="C102" s="143" t="s">
        <v>87</v>
      </c>
      <c r="D102" s="143"/>
      <c r="E102" s="92">
        <f>E103</f>
        <v>500</v>
      </c>
    </row>
    <row r="103" spans="1:5" s="101" customFormat="1" ht="12.75">
      <c r="A103" s="103" t="s">
        <v>440</v>
      </c>
      <c r="B103" s="148" t="s">
        <v>33</v>
      </c>
      <c r="C103" s="1" t="s">
        <v>441</v>
      </c>
      <c r="D103" s="1"/>
      <c r="E103" s="100">
        <f>E104</f>
        <v>500</v>
      </c>
    </row>
    <row r="104" spans="1:5" s="101" customFormat="1" ht="25.5">
      <c r="A104" s="106" t="s">
        <v>41</v>
      </c>
      <c r="B104" s="148" t="s">
        <v>33</v>
      </c>
      <c r="C104" s="1" t="s">
        <v>441</v>
      </c>
      <c r="D104" s="1" t="s">
        <v>69</v>
      </c>
      <c r="E104" s="100">
        <v>500</v>
      </c>
    </row>
    <row r="105" spans="1:5" s="176" customFormat="1" ht="15">
      <c r="A105" s="186" t="s">
        <v>171</v>
      </c>
      <c r="B105" s="175" t="s">
        <v>94</v>
      </c>
      <c r="C105" s="172"/>
      <c r="D105" s="172"/>
      <c r="E105" s="174">
        <f>E106+E126+E138</f>
        <v>31745.7</v>
      </c>
    </row>
    <row r="106" spans="1:5" s="187" customFormat="1" ht="15">
      <c r="A106" s="186" t="s">
        <v>26</v>
      </c>
      <c r="B106" s="175" t="s">
        <v>25</v>
      </c>
      <c r="C106" s="172"/>
      <c r="D106" s="172"/>
      <c r="E106" s="174">
        <f>E107+E113+E120</f>
        <v>15100</v>
      </c>
    </row>
    <row r="107" spans="1:5" s="101" customFormat="1" ht="12.75">
      <c r="A107" s="94" t="s">
        <v>173</v>
      </c>
      <c r="B107" s="147" t="s">
        <v>25</v>
      </c>
      <c r="C107" s="116" t="s">
        <v>0</v>
      </c>
      <c r="D107" s="116"/>
      <c r="E107" s="118">
        <f>E108</f>
        <v>2100</v>
      </c>
    </row>
    <row r="108" spans="1:5" s="88" customFormat="1" ht="12.75">
      <c r="A108" s="96" t="s">
        <v>91</v>
      </c>
      <c r="B108" s="147" t="s">
        <v>25</v>
      </c>
      <c r="C108" s="91" t="s">
        <v>87</v>
      </c>
      <c r="D108" s="91"/>
      <c r="E108" s="92">
        <f>E109+E111</f>
        <v>2100</v>
      </c>
    </row>
    <row r="109" spans="1:5" ht="38.25">
      <c r="A109" s="170" t="s">
        <v>452</v>
      </c>
      <c r="B109" s="148" t="s">
        <v>25</v>
      </c>
      <c r="C109" s="120" t="s">
        <v>453</v>
      </c>
      <c r="D109" s="131"/>
      <c r="E109" s="140">
        <f>E110</f>
        <v>700</v>
      </c>
    </row>
    <row r="110" spans="1:5" ht="25.5">
      <c r="A110" s="70" t="s">
        <v>182</v>
      </c>
      <c r="B110" s="148" t="s">
        <v>25</v>
      </c>
      <c r="C110" s="120" t="s">
        <v>453</v>
      </c>
      <c r="D110" s="121">
        <v>243</v>
      </c>
      <c r="E110" s="140">
        <v>700</v>
      </c>
    </row>
    <row r="111" spans="1:5" ht="38.25">
      <c r="A111" s="70" t="s">
        <v>459</v>
      </c>
      <c r="B111" s="148" t="s">
        <v>25</v>
      </c>
      <c r="C111" s="120" t="s">
        <v>460</v>
      </c>
      <c r="D111" s="337"/>
      <c r="E111" s="140">
        <f>E112</f>
        <v>1400</v>
      </c>
    </row>
    <row r="112" spans="1:5" s="101" customFormat="1" ht="25.5">
      <c r="A112" s="106" t="s">
        <v>41</v>
      </c>
      <c r="B112" s="148" t="s">
        <v>25</v>
      </c>
      <c r="C112" s="120" t="s">
        <v>460</v>
      </c>
      <c r="D112" s="1" t="s">
        <v>69</v>
      </c>
      <c r="E112" s="100">
        <v>1400</v>
      </c>
    </row>
    <row r="113" spans="1:5" s="138" customFormat="1" ht="38.25">
      <c r="A113" s="94" t="s">
        <v>454</v>
      </c>
      <c r="B113" s="90" t="s">
        <v>25</v>
      </c>
      <c r="C113" s="91" t="s">
        <v>76</v>
      </c>
      <c r="D113" s="91"/>
      <c r="E113" s="92">
        <f>E114+E117</f>
        <v>1900</v>
      </c>
    </row>
    <row r="114" spans="1:5" s="150" customFormat="1" ht="63.75" customHeight="1">
      <c r="A114" s="195" t="s">
        <v>455</v>
      </c>
      <c r="B114" s="90" t="s">
        <v>25</v>
      </c>
      <c r="C114" s="91" t="s">
        <v>456</v>
      </c>
      <c r="D114" s="91"/>
      <c r="E114" s="92">
        <f>E115</f>
        <v>1100</v>
      </c>
    </row>
    <row r="115" spans="1:5" s="150" customFormat="1" ht="70.5" customHeight="1">
      <c r="A115" s="102" t="s">
        <v>457</v>
      </c>
      <c r="B115" s="148" t="s">
        <v>25</v>
      </c>
      <c r="C115" s="338" t="s">
        <v>458</v>
      </c>
      <c r="D115" s="1"/>
      <c r="E115" s="100">
        <f>E116</f>
        <v>1100</v>
      </c>
    </row>
    <row r="116" spans="1:5" s="149" customFormat="1" ht="25.5">
      <c r="A116" s="70" t="s">
        <v>182</v>
      </c>
      <c r="B116" s="148" t="s">
        <v>25</v>
      </c>
      <c r="C116" s="338" t="s">
        <v>458</v>
      </c>
      <c r="D116" s="121">
        <v>243</v>
      </c>
      <c r="E116" s="140">
        <v>1100</v>
      </c>
    </row>
    <row r="117" spans="1:5" s="150" customFormat="1" ht="63.75" customHeight="1">
      <c r="A117" s="195" t="s">
        <v>514</v>
      </c>
      <c r="B117" s="90" t="s">
        <v>25</v>
      </c>
      <c r="C117" s="91" t="s">
        <v>512</v>
      </c>
      <c r="D117" s="91"/>
      <c r="E117" s="92">
        <f>E118</f>
        <v>800</v>
      </c>
    </row>
    <row r="118" spans="1:5" s="150" customFormat="1" ht="77.25" customHeight="1">
      <c r="A118" s="102" t="s">
        <v>513</v>
      </c>
      <c r="B118" s="148" t="s">
        <v>25</v>
      </c>
      <c r="C118" s="338" t="s">
        <v>511</v>
      </c>
      <c r="D118" s="1"/>
      <c r="E118" s="100">
        <f>E119</f>
        <v>800</v>
      </c>
    </row>
    <row r="119" spans="1:5" s="149" customFormat="1" ht="25.5">
      <c r="A119" s="70" t="s">
        <v>182</v>
      </c>
      <c r="B119" s="148" t="s">
        <v>25</v>
      </c>
      <c r="C119" s="338" t="s">
        <v>511</v>
      </c>
      <c r="D119" s="121">
        <v>244</v>
      </c>
      <c r="E119" s="140">
        <v>800</v>
      </c>
    </row>
    <row r="120" spans="1:5" s="145" customFormat="1" ht="51">
      <c r="A120" s="124" t="s">
        <v>446</v>
      </c>
      <c r="B120" s="147" t="s">
        <v>25</v>
      </c>
      <c r="C120" s="125" t="s">
        <v>1</v>
      </c>
      <c r="D120" s="127"/>
      <c r="E120" s="139">
        <f>E121</f>
        <v>11100</v>
      </c>
    </row>
    <row r="121" spans="1:5" s="138" customFormat="1" ht="102">
      <c r="A121" s="124" t="s">
        <v>448</v>
      </c>
      <c r="B121" s="147" t="s">
        <v>25</v>
      </c>
      <c r="C121" s="128" t="s">
        <v>447</v>
      </c>
      <c r="D121" s="130"/>
      <c r="E121" s="139">
        <f>E122+E124</f>
        <v>11100</v>
      </c>
    </row>
    <row r="122" spans="1:5" ht="127.5">
      <c r="A122" s="129" t="s">
        <v>450</v>
      </c>
      <c r="B122" s="148" t="s">
        <v>25</v>
      </c>
      <c r="C122" s="120" t="s">
        <v>449</v>
      </c>
      <c r="D122" s="131"/>
      <c r="E122" s="140">
        <f>E123</f>
        <v>2937.35</v>
      </c>
    </row>
    <row r="123" spans="1:5" ht="25.5">
      <c r="A123" s="119" t="s">
        <v>28</v>
      </c>
      <c r="B123" s="148" t="s">
        <v>25</v>
      </c>
      <c r="C123" s="120" t="s">
        <v>449</v>
      </c>
      <c r="D123" s="121">
        <v>412</v>
      </c>
      <c r="E123" s="140">
        <v>2937.35</v>
      </c>
    </row>
    <row r="124" spans="1:5" s="145" customFormat="1" ht="127.5">
      <c r="A124" s="129" t="s">
        <v>451</v>
      </c>
      <c r="B124" s="148" t="s">
        <v>25</v>
      </c>
      <c r="C124" s="120" t="s">
        <v>491</v>
      </c>
      <c r="D124" s="131"/>
      <c r="E124" s="140">
        <f>E125</f>
        <v>8162.65</v>
      </c>
    </row>
    <row r="125" spans="1:5" s="138" customFormat="1" ht="25.5">
      <c r="A125" s="119" t="s">
        <v>28</v>
      </c>
      <c r="B125" s="148" t="s">
        <v>25</v>
      </c>
      <c r="C125" s="120" t="s">
        <v>491</v>
      </c>
      <c r="D125" s="121">
        <v>412</v>
      </c>
      <c r="E125" s="140">
        <v>8162.65</v>
      </c>
    </row>
    <row r="126" spans="1:5" s="188" customFormat="1" ht="15">
      <c r="A126" s="186" t="s">
        <v>79</v>
      </c>
      <c r="B126" s="175" t="s">
        <v>78</v>
      </c>
      <c r="C126" s="172"/>
      <c r="D126" s="172"/>
      <c r="E126" s="174">
        <f>E127+E131</f>
        <v>3000</v>
      </c>
    </row>
    <row r="127" spans="1:5" ht="12.75">
      <c r="A127" s="94" t="s">
        <v>173</v>
      </c>
      <c r="B127" s="147" t="s">
        <v>78</v>
      </c>
      <c r="C127" s="116" t="s">
        <v>0</v>
      </c>
      <c r="D127" s="116"/>
      <c r="E127" s="118">
        <f>E128</f>
        <v>400</v>
      </c>
    </row>
    <row r="128" spans="1:5" ht="12.75">
      <c r="A128" s="96" t="s">
        <v>91</v>
      </c>
      <c r="B128" s="147" t="s">
        <v>78</v>
      </c>
      <c r="C128" s="91" t="s">
        <v>87</v>
      </c>
      <c r="D128" s="91"/>
      <c r="E128" s="92">
        <f>E129</f>
        <v>400</v>
      </c>
    </row>
    <row r="129" spans="1:5" ht="25.5">
      <c r="A129" s="119" t="s">
        <v>461</v>
      </c>
      <c r="B129" s="148" t="s">
        <v>78</v>
      </c>
      <c r="C129" s="120" t="s">
        <v>296</v>
      </c>
      <c r="D129" s="121"/>
      <c r="E129" s="140">
        <f>E130</f>
        <v>400</v>
      </c>
    </row>
    <row r="130" spans="1:5" ht="38.25">
      <c r="A130" s="103" t="s">
        <v>35</v>
      </c>
      <c r="B130" s="148" t="s">
        <v>78</v>
      </c>
      <c r="C130" s="120" t="s">
        <v>296</v>
      </c>
      <c r="D130" s="121">
        <v>810</v>
      </c>
      <c r="E130" s="140">
        <v>400</v>
      </c>
    </row>
    <row r="131" spans="1:5" s="138" customFormat="1" ht="38.25">
      <c r="A131" s="94" t="s">
        <v>454</v>
      </c>
      <c r="B131" s="90" t="s">
        <v>78</v>
      </c>
      <c r="C131" s="91" t="s">
        <v>76</v>
      </c>
      <c r="D131" s="91"/>
      <c r="E131" s="92">
        <f>E132+E135</f>
        <v>2600</v>
      </c>
    </row>
    <row r="132" spans="1:5" s="138" customFormat="1" ht="78.75" customHeight="1">
      <c r="A132" s="96" t="s">
        <v>462</v>
      </c>
      <c r="B132" s="90" t="s">
        <v>78</v>
      </c>
      <c r="C132" s="91" t="s">
        <v>80</v>
      </c>
      <c r="D132" s="91"/>
      <c r="E132" s="92">
        <f>E133</f>
        <v>1000</v>
      </c>
    </row>
    <row r="133" spans="1:5" ht="102">
      <c r="A133" s="98" t="s">
        <v>463</v>
      </c>
      <c r="B133" s="99" t="s">
        <v>78</v>
      </c>
      <c r="C133" s="1" t="s">
        <v>464</v>
      </c>
      <c r="D133" s="1"/>
      <c r="E133" s="100">
        <f>E134</f>
        <v>1000</v>
      </c>
    </row>
    <row r="134" spans="1:5" s="88" customFormat="1" ht="25.5">
      <c r="A134" s="106" t="s">
        <v>41</v>
      </c>
      <c r="B134" s="99" t="s">
        <v>78</v>
      </c>
      <c r="C134" s="1" t="s">
        <v>464</v>
      </c>
      <c r="D134" s="1" t="s">
        <v>69</v>
      </c>
      <c r="E134" s="100">
        <v>1000</v>
      </c>
    </row>
    <row r="135" spans="1:5" s="150" customFormat="1" ht="92.25" customHeight="1">
      <c r="A135" s="96" t="s">
        <v>465</v>
      </c>
      <c r="B135" s="90" t="s">
        <v>78</v>
      </c>
      <c r="C135" s="91" t="s">
        <v>466</v>
      </c>
      <c r="D135" s="91"/>
      <c r="E135" s="92">
        <f>E136</f>
        <v>1600</v>
      </c>
    </row>
    <row r="136" spans="1:5" s="150" customFormat="1" ht="102">
      <c r="A136" s="102" t="s">
        <v>467</v>
      </c>
      <c r="B136" s="99" t="s">
        <v>78</v>
      </c>
      <c r="C136" s="1" t="s">
        <v>468</v>
      </c>
      <c r="D136" s="1"/>
      <c r="E136" s="100">
        <f>E137</f>
        <v>1600</v>
      </c>
    </row>
    <row r="137" spans="1:5" ht="25.5">
      <c r="A137" s="106" t="s">
        <v>41</v>
      </c>
      <c r="B137" s="99" t="s">
        <v>78</v>
      </c>
      <c r="C137" s="1" t="s">
        <v>468</v>
      </c>
      <c r="D137" s="1" t="s">
        <v>69</v>
      </c>
      <c r="E137" s="100">
        <f>2400-800</f>
        <v>1600</v>
      </c>
    </row>
    <row r="138" spans="1:5" s="189" customFormat="1" ht="15">
      <c r="A138" s="186" t="s">
        <v>162</v>
      </c>
      <c r="B138" s="175" t="s">
        <v>163</v>
      </c>
      <c r="C138" s="172"/>
      <c r="D138" s="172"/>
      <c r="E138" s="118">
        <f>E139+E152+E160</f>
        <v>13645.7</v>
      </c>
    </row>
    <row r="139" spans="1:5" ht="12.75">
      <c r="A139" s="94" t="s">
        <v>173</v>
      </c>
      <c r="B139" s="147" t="s">
        <v>163</v>
      </c>
      <c r="C139" s="116" t="s">
        <v>0</v>
      </c>
      <c r="D139" s="116"/>
      <c r="E139" s="118">
        <f>E140</f>
        <v>10526.52</v>
      </c>
    </row>
    <row r="140" spans="1:5" ht="12.75">
      <c r="A140" s="96" t="s">
        <v>91</v>
      </c>
      <c r="B140" s="147" t="s">
        <v>163</v>
      </c>
      <c r="C140" s="91" t="s">
        <v>87</v>
      </c>
      <c r="D140" s="91"/>
      <c r="E140" s="92">
        <f>E141+E146+E148+E150</f>
        <v>10526.52</v>
      </c>
    </row>
    <row r="141" spans="1:5" s="88" customFormat="1" ht="38.25">
      <c r="A141" s="123" t="s">
        <v>176</v>
      </c>
      <c r="B141" s="111" t="s">
        <v>163</v>
      </c>
      <c r="C141" s="110" t="s">
        <v>88</v>
      </c>
      <c r="D141" s="110"/>
      <c r="E141" s="112">
        <f>E142+E143+E144+E145</f>
        <v>6776.5199999999995</v>
      </c>
    </row>
    <row r="142" spans="1:5" s="146" customFormat="1" ht="12.75">
      <c r="A142" s="106" t="s">
        <v>177</v>
      </c>
      <c r="B142" s="111" t="s">
        <v>163</v>
      </c>
      <c r="C142" s="110" t="s">
        <v>88</v>
      </c>
      <c r="D142" s="110">
        <v>111</v>
      </c>
      <c r="E142" s="112">
        <f>4959.2+1497.7</f>
        <v>6456.9</v>
      </c>
    </row>
    <row r="143" spans="1:5" s="97" customFormat="1" ht="25.5" hidden="1">
      <c r="A143" s="106" t="s">
        <v>178</v>
      </c>
      <c r="B143" s="111" t="s">
        <v>163</v>
      </c>
      <c r="C143" s="110" t="s">
        <v>88</v>
      </c>
      <c r="D143" s="110">
        <v>112</v>
      </c>
      <c r="E143" s="112">
        <v>0</v>
      </c>
    </row>
    <row r="144" spans="1:5" s="101" customFormat="1" ht="25.5">
      <c r="A144" s="106" t="s">
        <v>41</v>
      </c>
      <c r="B144" s="111" t="s">
        <v>163</v>
      </c>
      <c r="C144" s="110" t="s">
        <v>88</v>
      </c>
      <c r="D144" s="110">
        <v>244</v>
      </c>
      <c r="E144" s="112">
        <f>319.62-20</f>
        <v>299.62</v>
      </c>
    </row>
    <row r="145" spans="1:5" s="101" customFormat="1" ht="12.75">
      <c r="A145" s="106" t="s">
        <v>70</v>
      </c>
      <c r="B145" s="111" t="s">
        <v>163</v>
      </c>
      <c r="C145" s="110" t="s">
        <v>88</v>
      </c>
      <c r="D145" s="110">
        <v>852</v>
      </c>
      <c r="E145" s="112">
        <v>20</v>
      </c>
    </row>
    <row r="146" spans="1:5" ht="25.5">
      <c r="A146" s="123" t="s">
        <v>470</v>
      </c>
      <c r="B146" s="148" t="s">
        <v>163</v>
      </c>
      <c r="C146" s="120" t="s">
        <v>469</v>
      </c>
      <c r="D146" s="121"/>
      <c r="E146" s="140">
        <f>E147</f>
        <v>2800</v>
      </c>
    </row>
    <row r="147" spans="1:5" ht="25.5">
      <c r="A147" s="106" t="s">
        <v>41</v>
      </c>
      <c r="B147" s="148" t="s">
        <v>163</v>
      </c>
      <c r="C147" s="120" t="s">
        <v>469</v>
      </c>
      <c r="D147" s="121">
        <v>244</v>
      </c>
      <c r="E147" s="140">
        <v>2800</v>
      </c>
    </row>
    <row r="148" spans="1:5" s="149" customFormat="1" ht="38.25">
      <c r="A148" s="119" t="s">
        <v>471</v>
      </c>
      <c r="B148" s="148" t="s">
        <v>163</v>
      </c>
      <c r="C148" s="120" t="s">
        <v>472</v>
      </c>
      <c r="D148" s="121"/>
      <c r="E148" s="140">
        <f>E149</f>
        <v>250</v>
      </c>
    </row>
    <row r="149" spans="1:5" s="144" customFormat="1" ht="25.5">
      <c r="A149" s="106" t="s">
        <v>41</v>
      </c>
      <c r="B149" s="148" t="s">
        <v>163</v>
      </c>
      <c r="C149" s="120" t="s">
        <v>472</v>
      </c>
      <c r="D149" s="121">
        <v>244</v>
      </c>
      <c r="E149" s="140">
        <v>250</v>
      </c>
    </row>
    <row r="150" spans="1:5" s="101" customFormat="1" ht="38.25">
      <c r="A150" s="119" t="s">
        <v>473</v>
      </c>
      <c r="B150" s="148" t="s">
        <v>163</v>
      </c>
      <c r="C150" s="120" t="s">
        <v>474</v>
      </c>
      <c r="D150" s="121"/>
      <c r="E150" s="140">
        <f>E151</f>
        <v>700</v>
      </c>
    </row>
    <row r="151" spans="1:5" s="101" customFormat="1" ht="25.5">
      <c r="A151" s="106" t="s">
        <v>41</v>
      </c>
      <c r="B151" s="148" t="s">
        <v>163</v>
      </c>
      <c r="C151" s="120" t="s">
        <v>474</v>
      </c>
      <c r="D151" s="121">
        <v>244</v>
      </c>
      <c r="E151" s="140">
        <v>700</v>
      </c>
    </row>
    <row r="152" spans="1:5" s="145" customFormat="1" ht="25.5">
      <c r="A152" s="124" t="s">
        <v>475</v>
      </c>
      <c r="B152" s="147" t="s">
        <v>163</v>
      </c>
      <c r="C152" s="128" t="s">
        <v>82</v>
      </c>
      <c r="D152" s="131"/>
      <c r="E152" s="139">
        <f>E153</f>
        <v>2669.18</v>
      </c>
    </row>
    <row r="153" spans="1:5" s="138" customFormat="1" ht="51">
      <c r="A153" s="124" t="s">
        <v>477</v>
      </c>
      <c r="B153" s="147" t="s">
        <v>163</v>
      </c>
      <c r="C153" s="128" t="s">
        <v>476</v>
      </c>
      <c r="D153" s="131"/>
      <c r="E153" s="139">
        <f>E154+E156+E158</f>
        <v>2669.18</v>
      </c>
    </row>
    <row r="154" spans="1:5" ht="63.75">
      <c r="A154" s="129" t="s">
        <v>478</v>
      </c>
      <c r="B154" s="148" t="s">
        <v>163</v>
      </c>
      <c r="C154" s="120" t="s">
        <v>479</v>
      </c>
      <c r="D154" s="131"/>
      <c r="E154" s="140">
        <f>E155</f>
        <v>155</v>
      </c>
    </row>
    <row r="155" spans="1:5" ht="25.5">
      <c r="A155" s="106" t="s">
        <v>41</v>
      </c>
      <c r="B155" s="148" t="s">
        <v>163</v>
      </c>
      <c r="C155" s="120" t="s">
        <v>479</v>
      </c>
      <c r="D155" s="121">
        <v>244</v>
      </c>
      <c r="E155" s="140">
        <v>155</v>
      </c>
    </row>
    <row r="156" spans="1:5" ht="51">
      <c r="A156" s="106" t="s">
        <v>480</v>
      </c>
      <c r="B156" s="148" t="s">
        <v>163</v>
      </c>
      <c r="C156" s="120" t="s">
        <v>481</v>
      </c>
      <c r="D156" s="131"/>
      <c r="E156" s="140">
        <f>E157</f>
        <v>82</v>
      </c>
    </row>
    <row r="157" spans="1:5" ht="25.5">
      <c r="A157" s="106" t="s">
        <v>41</v>
      </c>
      <c r="B157" s="148" t="s">
        <v>163</v>
      </c>
      <c r="C157" s="120" t="s">
        <v>481</v>
      </c>
      <c r="D157" s="121">
        <v>244</v>
      </c>
      <c r="E157" s="140">
        <v>82</v>
      </c>
    </row>
    <row r="158" spans="1:5" ht="63.75">
      <c r="A158" s="106" t="s">
        <v>482</v>
      </c>
      <c r="B158" s="148" t="s">
        <v>163</v>
      </c>
      <c r="C158" s="120" t="s">
        <v>489</v>
      </c>
      <c r="D158" s="131"/>
      <c r="E158" s="140">
        <f>E159</f>
        <v>2432.18</v>
      </c>
    </row>
    <row r="159" spans="1:5" ht="25.5">
      <c r="A159" s="106" t="s">
        <v>41</v>
      </c>
      <c r="B159" s="148" t="s">
        <v>163</v>
      </c>
      <c r="C159" s="120" t="s">
        <v>489</v>
      </c>
      <c r="D159" s="121">
        <v>244</v>
      </c>
      <c r="E159" s="140">
        <v>2432.18</v>
      </c>
    </row>
    <row r="160" spans="1:5" s="138" customFormat="1" ht="51">
      <c r="A160" s="124" t="s">
        <v>483</v>
      </c>
      <c r="B160" s="147" t="s">
        <v>163</v>
      </c>
      <c r="C160" s="128" t="s">
        <v>172</v>
      </c>
      <c r="D160" s="131"/>
      <c r="E160" s="139">
        <f>E161+E163</f>
        <v>450</v>
      </c>
    </row>
    <row r="161" spans="1:5" ht="63.75">
      <c r="A161" s="129" t="s">
        <v>484</v>
      </c>
      <c r="B161" s="148" t="s">
        <v>163</v>
      </c>
      <c r="C161" s="120" t="s">
        <v>496</v>
      </c>
      <c r="D161" s="131"/>
      <c r="E161" s="140">
        <f>E162</f>
        <v>227</v>
      </c>
    </row>
    <row r="162" spans="1:5" ht="25.5">
      <c r="A162" s="106" t="s">
        <v>41</v>
      </c>
      <c r="B162" s="148" t="s">
        <v>163</v>
      </c>
      <c r="C162" s="120" t="s">
        <v>496</v>
      </c>
      <c r="D162" s="121">
        <v>244</v>
      </c>
      <c r="E162" s="140">
        <v>227</v>
      </c>
    </row>
    <row r="163" spans="1:5" ht="51">
      <c r="A163" s="129" t="s">
        <v>485</v>
      </c>
      <c r="B163" s="148" t="s">
        <v>163</v>
      </c>
      <c r="C163" s="120" t="s">
        <v>497</v>
      </c>
      <c r="D163" s="131"/>
      <c r="E163" s="140">
        <f>E164</f>
        <v>223</v>
      </c>
    </row>
    <row r="164" spans="1:5" ht="25.5">
      <c r="A164" s="106" t="s">
        <v>41</v>
      </c>
      <c r="B164" s="148" t="s">
        <v>163</v>
      </c>
      <c r="C164" s="120" t="s">
        <v>497</v>
      </c>
      <c r="D164" s="121">
        <v>244</v>
      </c>
      <c r="E164" s="140">
        <v>223</v>
      </c>
    </row>
    <row r="165" spans="1:5" s="188" customFormat="1" ht="15">
      <c r="A165" s="171" t="s">
        <v>108</v>
      </c>
      <c r="B165" s="173" t="s">
        <v>105</v>
      </c>
      <c r="C165" s="172"/>
      <c r="D165" s="172"/>
      <c r="E165" s="174">
        <f>E166</f>
        <v>11466.6</v>
      </c>
    </row>
    <row r="166" spans="1:5" s="185" customFormat="1" ht="15">
      <c r="A166" s="171" t="s">
        <v>19</v>
      </c>
      <c r="B166" s="173" t="s">
        <v>18</v>
      </c>
      <c r="C166" s="172"/>
      <c r="D166" s="172"/>
      <c r="E166" s="174">
        <f>E168+E174+E177</f>
        <v>11466.6</v>
      </c>
    </row>
    <row r="167" spans="1:5" s="185" customFormat="1" ht="45.75" customHeight="1">
      <c r="A167" s="171" t="s">
        <v>494</v>
      </c>
      <c r="B167" s="173" t="s">
        <v>18</v>
      </c>
      <c r="C167" s="172" t="s">
        <v>3</v>
      </c>
      <c r="D167" s="172"/>
      <c r="E167" s="174"/>
    </row>
    <row r="168" spans="1:5" s="138" customFormat="1" ht="63.75">
      <c r="A168" s="96" t="s">
        <v>397</v>
      </c>
      <c r="B168" s="90" t="s">
        <v>18</v>
      </c>
      <c r="C168" s="91" t="s">
        <v>11</v>
      </c>
      <c r="D168" s="91"/>
      <c r="E168" s="92">
        <f>E169</f>
        <v>3226.6000000000004</v>
      </c>
    </row>
    <row r="169" spans="1:5" ht="76.5">
      <c r="A169" s="103" t="s">
        <v>398</v>
      </c>
      <c r="B169" s="99" t="s">
        <v>18</v>
      </c>
      <c r="C169" s="1" t="s">
        <v>22</v>
      </c>
      <c r="D169" s="1"/>
      <c r="E169" s="100">
        <f>E170+E171+E172+E173</f>
        <v>3226.6000000000004</v>
      </c>
    </row>
    <row r="170" spans="1:5" ht="25.5">
      <c r="A170" s="103" t="s">
        <v>65</v>
      </c>
      <c r="B170" s="99" t="s">
        <v>18</v>
      </c>
      <c r="C170" s="1" t="s">
        <v>22</v>
      </c>
      <c r="D170" s="1" t="s">
        <v>66</v>
      </c>
      <c r="E170" s="100">
        <v>2640.6</v>
      </c>
    </row>
    <row r="171" spans="1:5" ht="25.5">
      <c r="A171" s="103" t="s">
        <v>67</v>
      </c>
      <c r="B171" s="99" t="s">
        <v>18</v>
      </c>
      <c r="C171" s="1" t="s">
        <v>22</v>
      </c>
      <c r="D171" s="1" t="s">
        <v>68</v>
      </c>
      <c r="E171" s="100">
        <v>6.3</v>
      </c>
    </row>
    <row r="172" spans="1:5" ht="25.5">
      <c r="A172" s="103" t="s">
        <v>41</v>
      </c>
      <c r="B172" s="99" t="s">
        <v>18</v>
      </c>
      <c r="C172" s="1" t="s">
        <v>22</v>
      </c>
      <c r="D172" s="1" t="s">
        <v>69</v>
      </c>
      <c r="E172" s="100">
        <v>579.7</v>
      </c>
    </row>
    <row r="173" spans="1:5" s="88" customFormat="1" ht="12.75" hidden="1">
      <c r="A173" s="115" t="s">
        <v>70</v>
      </c>
      <c r="B173" s="99" t="s">
        <v>18</v>
      </c>
      <c r="C173" s="1" t="s">
        <v>22</v>
      </c>
      <c r="D173" s="1" t="s">
        <v>71</v>
      </c>
      <c r="E173" s="100">
        <v>0</v>
      </c>
    </row>
    <row r="174" spans="1:5" s="97" customFormat="1" ht="38.25">
      <c r="A174" s="96" t="s">
        <v>400</v>
      </c>
      <c r="B174" s="90" t="s">
        <v>18</v>
      </c>
      <c r="C174" s="91" t="s">
        <v>12</v>
      </c>
      <c r="D174" s="91"/>
      <c r="E174" s="92">
        <f>E175</f>
        <v>6500</v>
      </c>
    </row>
    <row r="175" spans="1:5" s="97" customFormat="1" ht="76.5">
      <c r="A175" s="103" t="s">
        <v>399</v>
      </c>
      <c r="B175" s="99" t="s">
        <v>18</v>
      </c>
      <c r="C175" s="1" t="s">
        <v>23</v>
      </c>
      <c r="D175" s="1"/>
      <c r="E175" s="100">
        <f>E176</f>
        <v>6500</v>
      </c>
    </row>
    <row r="176" spans="1:5" s="101" customFormat="1" ht="38.25">
      <c r="A176" s="107" t="s">
        <v>72</v>
      </c>
      <c r="B176" s="99" t="s">
        <v>18</v>
      </c>
      <c r="C176" s="1" t="s">
        <v>23</v>
      </c>
      <c r="D176" s="1" t="s">
        <v>75</v>
      </c>
      <c r="E176" s="100">
        <v>6500</v>
      </c>
    </row>
    <row r="177" spans="1:5" s="88" customFormat="1" ht="51">
      <c r="A177" s="124" t="s">
        <v>401</v>
      </c>
      <c r="B177" s="90" t="s">
        <v>18</v>
      </c>
      <c r="C177" s="128" t="s">
        <v>13</v>
      </c>
      <c r="D177" s="131"/>
      <c r="E177" s="139">
        <f>E178</f>
        <v>1740</v>
      </c>
    </row>
    <row r="178" spans="1:5" s="88" customFormat="1" ht="63.75">
      <c r="A178" s="129" t="s">
        <v>402</v>
      </c>
      <c r="B178" s="99" t="s">
        <v>18</v>
      </c>
      <c r="C178" s="128" t="s">
        <v>415</v>
      </c>
      <c r="D178" s="131"/>
      <c r="E178" s="140">
        <f>E179+E180</f>
        <v>1740</v>
      </c>
    </row>
    <row r="179" spans="1:5" s="97" customFormat="1" ht="25.5">
      <c r="A179" s="103" t="s">
        <v>41</v>
      </c>
      <c r="B179" s="99" t="s">
        <v>18</v>
      </c>
      <c r="C179" s="1" t="s">
        <v>415</v>
      </c>
      <c r="D179" s="1" t="s">
        <v>69</v>
      </c>
      <c r="E179" s="100">
        <f>129+611</f>
        <v>740</v>
      </c>
    </row>
    <row r="180" spans="1:5" s="101" customFormat="1" ht="12.75">
      <c r="A180" s="103" t="s">
        <v>73</v>
      </c>
      <c r="B180" s="99" t="s">
        <v>18</v>
      </c>
      <c r="C180" s="1" t="s">
        <v>415</v>
      </c>
      <c r="D180" s="1" t="s">
        <v>74</v>
      </c>
      <c r="E180" s="100">
        <f>960+40</f>
        <v>1000</v>
      </c>
    </row>
    <row r="181" spans="1:5" s="198" customFormat="1" ht="15">
      <c r="A181" s="171" t="s">
        <v>97</v>
      </c>
      <c r="B181" s="173" t="s">
        <v>98</v>
      </c>
      <c r="C181" s="172"/>
      <c r="D181" s="172"/>
      <c r="E181" s="174">
        <f>E182+E187</f>
        <v>1736.88</v>
      </c>
    </row>
    <row r="182" spans="1:5" s="198" customFormat="1" ht="15">
      <c r="A182" s="171" t="s">
        <v>37</v>
      </c>
      <c r="B182" s="173" t="s">
        <v>92</v>
      </c>
      <c r="C182" s="172"/>
      <c r="D182" s="172"/>
      <c r="E182" s="174">
        <f>E183</f>
        <v>236.88</v>
      </c>
    </row>
    <row r="183" spans="1:5" s="150" customFormat="1" ht="25.5">
      <c r="A183" s="94" t="s">
        <v>407</v>
      </c>
      <c r="B183" s="90" t="s">
        <v>92</v>
      </c>
      <c r="C183" s="91" t="s">
        <v>5</v>
      </c>
      <c r="D183" s="91"/>
      <c r="E183" s="92">
        <f>E184</f>
        <v>236.88</v>
      </c>
    </row>
    <row r="184" spans="1:5" s="150" customFormat="1" ht="51">
      <c r="A184" s="96" t="s">
        <v>408</v>
      </c>
      <c r="B184" s="90" t="s">
        <v>92</v>
      </c>
      <c r="C184" s="91" t="s">
        <v>15</v>
      </c>
      <c r="D184" s="91"/>
      <c r="E184" s="92">
        <f>E185</f>
        <v>236.88</v>
      </c>
    </row>
    <row r="185" spans="1:5" s="101" customFormat="1" ht="63.75">
      <c r="A185" s="70" t="s">
        <v>409</v>
      </c>
      <c r="B185" s="99" t="s">
        <v>92</v>
      </c>
      <c r="C185" s="1" t="s">
        <v>406</v>
      </c>
      <c r="D185" s="1"/>
      <c r="E185" s="100">
        <f>E186</f>
        <v>236.88</v>
      </c>
    </row>
    <row r="186" spans="1:5" s="101" customFormat="1" ht="25.5">
      <c r="A186" s="70" t="s">
        <v>38</v>
      </c>
      <c r="B186" s="99" t="s">
        <v>92</v>
      </c>
      <c r="C186" s="1" t="s">
        <v>406</v>
      </c>
      <c r="D186" s="1" t="s">
        <v>36</v>
      </c>
      <c r="E186" s="100">
        <v>236.88</v>
      </c>
    </row>
    <row r="187" spans="1:5" s="198" customFormat="1" ht="15">
      <c r="A187" s="171" t="s">
        <v>84</v>
      </c>
      <c r="B187" s="173" t="s">
        <v>83</v>
      </c>
      <c r="C187" s="172"/>
      <c r="D187" s="172"/>
      <c r="E187" s="174">
        <f>E188</f>
        <v>1500</v>
      </c>
    </row>
    <row r="188" spans="1:5" s="150" customFormat="1" ht="57.75" customHeight="1">
      <c r="A188" s="94" t="s">
        <v>403</v>
      </c>
      <c r="B188" s="147" t="s">
        <v>83</v>
      </c>
      <c r="C188" s="91" t="s">
        <v>1</v>
      </c>
      <c r="D188" s="91"/>
      <c r="E188" s="92">
        <f>E189</f>
        <v>1500</v>
      </c>
    </row>
    <row r="189" spans="1:5" s="150" customFormat="1" ht="89.25">
      <c r="A189" s="96" t="s">
        <v>405</v>
      </c>
      <c r="B189" s="147" t="s">
        <v>83</v>
      </c>
      <c r="C189" s="91" t="s">
        <v>10</v>
      </c>
      <c r="D189" s="91"/>
      <c r="E189" s="92">
        <f>E190</f>
        <v>1500</v>
      </c>
    </row>
    <row r="190" spans="1:5" s="101" customFormat="1" ht="114.75">
      <c r="A190" s="102" t="s">
        <v>542</v>
      </c>
      <c r="B190" s="148" t="s">
        <v>83</v>
      </c>
      <c r="C190" s="1" t="s">
        <v>404</v>
      </c>
      <c r="D190" s="1"/>
      <c r="E190" s="100">
        <f>E191</f>
        <v>1500</v>
      </c>
    </row>
    <row r="191" spans="1:5" s="144" customFormat="1" ht="12.75">
      <c r="A191" s="103" t="s">
        <v>24</v>
      </c>
      <c r="B191" s="148" t="s">
        <v>83</v>
      </c>
      <c r="C191" s="1" t="s">
        <v>404</v>
      </c>
      <c r="D191" s="1" t="s">
        <v>77</v>
      </c>
      <c r="E191" s="100">
        <v>1500</v>
      </c>
    </row>
    <row r="192" spans="1:5" s="187" customFormat="1" ht="15">
      <c r="A192" s="171" t="s">
        <v>109</v>
      </c>
      <c r="B192" s="173" t="s">
        <v>106</v>
      </c>
      <c r="C192" s="172"/>
      <c r="D192" s="172"/>
      <c r="E192" s="174">
        <f>E193</f>
        <v>2300</v>
      </c>
    </row>
    <row r="193" spans="1:5" s="187" customFormat="1" ht="15">
      <c r="A193" s="171" t="s">
        <v>21</v>
      </c>
      <c r="B193" s="173" t="s">
        <v>20</v>
      </c>
      <c r="C193" s="172"/>
      <c r="D193" s="172"/>
      <c r="E193" s="174">
        <f>E194</f>
        <v>2300</v>
      </c>
    </row>
    <row r="194" spans="1:5" s="145" customFormat="1" ht="25.5">
      <c r="A194" s="94" t="s">
        <v>410</v>
      </c>
      <c r="B194" s="90" t="s">
        <v>20</v>
      </c>
      <c r="C194" s="91" t="s">
        <v>4</v>
      </c>
      <c r="D194" s="91"/>
      <c r="E194" s="92">
        <f>E195</f>
        <v>2300</v>
      </c>
    </row>
    <row r="195" spans="1:5" s="145" customFormat="1" ht="38.25">
      <c r="A195" s="96" t="s">
        <v>411</v>
      </c>
      <c r="B195" s="90" t="s">
        <v>20</v>
      </c>
      <c r="C195" s="91" t="s">
        <v>14</v>
      </c>
      <c r="D195" s="91"/>
      <c r="E195" s="92">
        <f>E196</f>
        <v>2300</v>
      </c>
    </row>
    <row r="196" spans="1:5" s="101" customFormat="1" ht="63.75">
      <c r="A196" s="103" t="s">
        <v>445</v>
      </c>
      <c r="B196" s="99" t="s">
        <v>20</v>
      </c>
      <c r="C196" s="1" t="s">
        <v>495</v>
      </c>
      <c r="D196" s="1"/>
      <c r="E196" s="100">
        <f>E197</f>
        <v>2300</v>
      </c>
    </row>
    <row r="197" spans="1:5" s="101" customFormat="1" ht="25.5">
      <c r="A197" s="103" t="s">
        <v>41</v>
      </c>
      <c r="B197" s="99" t="s">
        <v>20</v>
      </c>
      <c r="C197" s="1" t="s">
        <v>495</v>
      </c>
      <c r="D197" s="1" t="s">
        <v>69</v>
      </c>
      <c r="E197" s="100">
        <v>2300</v>
      </c>
    </row>
    <row r="198" spans="1:5" s="187" customFormat="1" ht="15">
      <c r="A198" s="171" t="s">
        <v>110</v>
      </c>
      <c r="B198" s="175" t="s">
        <v>107</v>
      </c>
      <c r="C198" s="172"/>
      <c r="D198" s="172"/>
      <c r="E198" s="174">
        <f>E199</f>
        <v>575</v>
      </c>
    </row>
    <row r="199" spans="1:5" s="187" customFormat="1" ht="15">
      <c r="A199" s="171" t="s">
        <v>86</v>
      </c>
      <c r="B199" s="175" t="s">
        <v>85</v>
      </c>
      <c r="C199" s="172"/>
      <c r="D199" s="172"/>
      <c r="E199" s="174">
        <f>E200</f>
        <v>575</v>
      </c>
    </row>
    <row r="200" spans="1:5" ht="12.75">
      <c r="A200" s="94" t="s">
        <v>173</v>
      </c>
      <c r="B200" s="147" t="s">
        <v>85</v>
      </c>
      <c r="C200" s="128" t="s">
        <v>0</v>
      </c>
      <c r="D200" s="131"/>
      <c r="E200" s="139">
        <f>E201</f>
        <v>575</v>
      </c>
    </row>
    <row r="201" spans="1:5" ht="12.75">
      <c r="A201" s="96" t="s">
        <v>91</v>
      </c>
      <c r="B201" s="147" t="s">
        <v>85</v>
      </c>
      <c r="C201" s="128" t="s">
        <v>87</v>
      </c>
      <c r="D201" s="131"/>
      <c r="E201" s="139">
        <f>E202</f>
        <v>575</v>
      </c>
    </row>
    <row r="202" spans="1:5" ht="63.75">
      <c r="A202" s="135" t="s">
        <v>297</v>
      </c>
      <c r="B202" s="148" t="s">
        <v>85</v>
      </c>
      <c r="C202" s="120" t="s">
        <v>416</v>
      </c>
      <c r="D202" s="131"/>
      <c r="E202" s="140">
        <f>E203</f>
        <v>575</v>
      </c>
    </row>
    <row r="203" spans="1:5" ht="38.25">
      <c r="A203" s="103" t="s">
        <v>35</v>
      </c>
      <c r="B203" s="148" t="s">
        <v>85</v>
      </c>
      <c r="C203" s="120" t="s">
        <v>416</v>
      </c>
      <c r="D203" s="121">
        <v>810</v>
      </c>
      <c r="E203" s="140">
        <v>575</v>
      </c>
    </row>
    <row r="204" spans="1:5" ht="12.75">
      <c r="A204" s="427" t="s">
        <v>16</v>
      </c>
      <c r="B204" s="428"/>
      <c r="C204" s="428"/>
      <c r="D204" s="429"/>
      <c r="E204" s="118">
        <f>E198+E192+E181+E165+E105+E88+E72+E64+E13</f>
        <v>73823.72</v>
      </c>
    </row>
    <row r="207" ht="12.75">
      <c r="E207" s="386"/>
    </row>
  </sheetData>
  <sheetProtection/>
  <autoFilter ref="A12:E204"/>
  <mergeCells count="2">
    <mergeCell ref="A8:E8"/>
    <mergeCell ref="A204:D204"/>
  </mergeCells>
  <printOptions/>
  <pageMargins left="0.5118110236220472" right="0" top="0" bottom="0" header="0" footer="0"/>
  <pageSetup fitToHeight="0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251"/>
  <sheetViews>
    <sheetView zoomScalePageLayoutView="0" workbookViewId="0" topLeftCell="A1">
      <selection activeCell="C19" sqref="C19"/>
    </sheetView>
  </sheetViews>
  <sheetFormatPr defaultColWidth="10.00390625" defaultRowHeight="15"/>
  <cols>
    <col min="1" max="1" width="5.421875" style="23" customWidth="1"/>
    <col min="2" max="2" width="10.57421875" style="44" customWidth="1"/>
    <col min="3" max="3" width="79.140625" style="23" customWidth="1"/>
    <col min="4" max="16384" width="10.00390625" style="23" customWidth="1"/>
  </cols>
  <sheetData>
    <row r="1" spans="2:3" ht="15">
      <c r="B1" s="24"/>
      <c r="C1" s="25" t="s">
        <v>63</v>
      </c>
    </row>
    <row r="2" spans="2:3" ht="15">
      <c r="B2" s="24"/>
      <c r="C2" s="26" t="s">
        <v>62</v>
      </c>
    </row>
    <row r="3" spans="2:3" ht="12.75">
      <c r="B3" s="24"/>
      <c r="C3" s="326" t="s">
        <v>224</v>
      </c>
    </row>
    <row r="4" spans="2:3" ht="15">
      <c r="B4" s="24"/>
      <c r="C4" s="26" t="s">
        <v>521</v>
      </c>
    </row>
    <row r="5" spans="1:3" ht="15">
      <c r="A5" s="27"/>
      <c r="B5" s="27"/>
      <c r="C5" s="28" t="s">
        <v>503</v>
      </c>
    </row>
    <row r="6" spans="1:3" ht="12.75">
      <c r="A6" s="24"/>
      <c r="B6" s="29"/>
      <c r="C6" s="29"/>
    </row>
    <row r="7" spans="2:3" ht="12.75">
      <c r="B7" s="30"/>
      <c r="C7" s="2"/>
    </row>
    <row r="8" spans="1:3" s="31" customFormat="1" ht="24" customHeight="1">
      <c r="A8" s="430" t="s">
        <v>501</v>
      </c>
      <c r="B8" s="430"/>
      <c r="C8" s="430"/>
    </row>
    <row r="9" spans="1:3" s="31" customFormat="1" ht="21.75" customHeight="1">
      <c r="A9" s="431"/>
      <c r="B9" s="431"/>
      <c r="C9" s="431"/>
    </row>
    <row r="10" spans="1:3" ht="13.5" thickBot="1">
      <c r="A10" s="2"/>
      <c r="B10" s="30"/>
      <c r="C10" s="2"/>
    </row>
    <row r="11" spans="1:3" s="33" customFormat="1" ht="29.25" thickBot="1">
      <c r="A11" s="32" t="s">
        <v>145</v>
      </c>
      <c r="B11" s="32" t="s">
        <v>146</v>
      </c>
      <c r="C11" s="32" t="s">
        <v>61</v>
      </c>
    </row>
    <row r="12" spans="1:3" s="37" customFormat="1" ht="15.75">
      <c r="A12" s="34"/>
      <c r="B12" s="35"/>
      <c r="C12" s="36"/>
    </row>
    <row r="13" spans="1:3" s="37" customFormat="1" ht="15.75">
      <c r="A13" s="34"/>
      <c r="B13" s="35"/>
      <c r="C13" s="36"/>
    </row>
    <row r="14" spans="1:3" s="37" customFormat="1" ht="27.75" customHeight="1">
      <c r="A14" s="34" t="s">
        <v>147</v>
      </c>
      <c r="B14" s="35">
        <v>116</v>
      </c>
      <c r="C14" s="38" t="s">
        <v>509</v>
      </c>
    </row>
    <row r="15" spans="1:3" s="37" customFormat="1" ht="16.5" thickBot="1">
      <c r="A15" s="39"/>
      <c r="B15" s="40"/>
      <c r="C15" s="41"/>
    </row>
    <row r="16" spans="2:3" s="37" customFormat="1" ht="15.75">
      <c r="B16" s="42"/>
      <c r="C16" s="43"/>
    </row>
    <row r="17" spans="2:3" s="37" customFormat="1" ht="15.75">
      <c r="B17" s="42"/>
      <c r="C17" s="43"/>
    </row>
    <row r="18" spans="2:3" s="37" customFormat="1" ht="15.75">
      <c r="B18" s="42"/>
      <c r="C18" s="43"/>
    </row>
    <row r="19" spans="2:3" s="37" customFormat="1" ht="15.75">
      <c r="B19" s="42"/>
      <c r="C19" s="43"/>
    </row>
    <row r="20" spans="2:3" s="37" customFormat="1" ht="15.75">
      <c r="B20" s="42"/>
      <c r="C20" s="43"/>
    </row>
    <row r="21" spans="2:3" s="37" customFormat="1" ht="15.75">
      <c r="B21" s="42"/>
      <c r="C21" s="43"/>
    </row>
    <row r="22" spans="2:3" s="37" customFormat="1" ht="15.75">
      <c r="B22" s="42"/>
      <c r="C22" s="43"/>
    </row>
    <row r="23" spans="2:3" s="37" customFormat="1" ht="15.75">
      <c r="B23" s="42"/>
      <c r="C23" s="43"/>
    </row>
    <row r="24" spans="2:3" s="37" customFormat="1" ht="15.75">
      <c r="B24" s="42"/>
      <c r="C24" s="43"/>
    </row>
    <row r="25" spans="2:3" s="37" customFormat="1" ht="15.75">
      <c r="B25" s="42"/>
      <c r="C25" s="43"/>
    </row>
    <row r="26" spans="2:3" s="37" customFormat="1" ht="15.75">
      <c r="B26" s="42"/>
      <c r="C26" s="43"/>
    </row>
    <row r="27" spans="2:3" s="37" customFormat="1" ht="15.75">
      <c r="B27" s="42"/>
      <c r="C27" s="43"/>
    </row>
    <row r="28" spans="2:3" s="37" customFormat="1" ht="15.75">
      <c r="B28" s="42"/>
      <c r="C28" s="43"/>
    </row>
    <row r="29" spans="2:3" s="37" customFormat="1" ht="15.75">
      <c r="B29" s="42"/>
      <c r="C29" s="43"/>
    </row>
    <row r="30" spans="2:3" s="37" customFormat="1" ht="15.75">
      <c r="B30" s="42"/>
      <c r="C30" s="43"/>
    </row>
    <row r="31" spans="2:3" s="37" customFormat="1" ht="15.75">
      <c r="B31" s="42"/>
      <c r="C31" s="43"/>
    </row>
    <row r="32" spans="2:3" s="37" customFormat="1" ht="15.75">
      <c r="B32" s="42"/>
      <c r="C32" s="43"/>
    </row>
    <row r="33" spans="2:3" s="37" customFormat="1" ht="15.75">
      <c r="B33" s="42"/>
      <c r="C33" s="43"/>
    </row>
    <row r="34" spans="2:3" s="37" customFormat="1" ht="15.75">
      <c r="B34" s="42"/>
      <c r="C34" s="43"/>
    </row>
    <row r="35" spans="2:3" s="37" customFormat="1" ht="15.75">
      <c r="B35" s="42"/>
      <c r="C35" s="43"/>
    </row>
    <row r="36" spans="2:3" s="37" customFormat="1" ht="15.75">
      <c r="B36" s="42"/>
      <c r="C36" s="43"/>
    </row>
    <row r="37" spans="2:3" s="37" customFormat="1" ht="15.75">
      <c r="B37" s="42"/>
      <c r="C37" s="43"/>
    </row>
    <row r="38" spans="2:3" s="37" customFormat="1" ht="15.75">
      <c r="B38" s="42"/>
      <c r="C38" s="43"/>
    </row>
    <row r="39" spans="2:3" s="37" customFormat="1" ht="15.75">
      <c r="B39" s="42"/>
      <c r="C39" s="43"/>
    </row>
    <row r="40" spans="2:3" s="37" customFormat="1" ht="15.75">
      <c r="B40" s="42"/>
      <c r="C40" s="43"/>
    </row>
    <row r="41" spans="2:3" s="37" customFormat="1" ht="15.75">
      <c r="B41" s="42"/>
      <c r="C41" s="43"/>
    </row>
    <row r="42" spans="2:3" s="37" customFormat="1" ht="15.75">
      <c r="B42" s="42"/>
      <c r="C42" s="43"/>
    </row>
    <row r="43" spans="2:3" s="37" customFormat="1" ht="15.75">
      <c r="B43" s="42"/>
      <c r="C43" s="43"/>
    </row>
    <row r="44" spans="2:3" s="37" customFormat="1" ht="15.75">
      <c r="B44" s="42"/>
      <c r="C44" s="43"/>
    </row>
    <row r="45" spans="2:3" s="37" customFormat="1" ht="15.75">
      <c r="B45" s="42"/>
      <c r="C45" s="43"/>
    </row>
    <row r="46" spans="2:3" s="37" customFormat="1" ht="15.75">
      <c r="B46" s="42"/>
      <c r="C46" s="43"/>
    </row>
    <row r="47" spans="2:3" s="37" customFormat="1" ht="15.75">
      <c r="B47" s="42"/>
      <c r="C47" s="43"/>
    </row>
    <row r="48" spans="2:3" s="37" customFormat="1" ht="15.75">
      <c r="B48" s="42"/>
      <c r="C48" s="43"/>
    </row>
    <row r="49" spans="2:3" s="37" customFormat="1" ht="15.75">
      <c r="B49" s="42"/>
      <c r="C49" s="43"/>
    </row>
    <row r="50" spans="2:3" s="37" customFormat="1" ht="15.75">
      <c r="B50" s="42"/>
      <c r="C50" s="43"/>
    </row>
    <row r="51" spans="2:3" s="37" customFormat="1" ht="15.75">
      <c r="B51" s="42"/>
      <c r="C51" s="43"/>
    </row>
    <row r="52" spans="2:3" s="37" customFormat="1" ht="15.75">
      <c r="B52" s="42"/>
      <c r="C52" s="43"/>
    </row>
    <row r="53" spans="2:3" s="37" customFormat="1" ht="15.75">
      <c r="B53" s="42"/>
      <c r="C53" s="43"/>
    </row>
    <row r="54" spans="2:3" s="37" customFormat="1" ht="15.75">
      <c r="B54" s="42"/>
      <c r="C54" s="43"/>
    </row>
    <row r="55" spans="2:3" s="37" customFormat="1" ht="15.75">
      <c r="B55" s="42"/>
      <c r="C55" s="43"/>
    </row>
    <row r="56" spans="2:3" s="37" customFormat="1" ht="15.75">
      <c r="B56" s="42"/>
      <c r="C56" s="43"/>
    </row>
    <row r="57" spans="2:3" s="37" customFormat="1" ht="15.75">
      <c r="B57" s="42"/>
      <c r="C57" s="43"/>
    </row>
    <row r="58" spans="2:3" s="37" customFormat="1" ht="15.75">
      <c r="B58" s="42"/>
      <c r="C58" s="43"/>
    </row>
    <row r="59" spans="2:3" s="37" customFormat="1" ht="15.75">
      <c r="B59" s="42"/>
      <c r="C59" s="43"/>
    </row>
    <row r="60" spans="2:3" s="37" customFormat="1" ht="15.75">
      <c r="B60" s="42"/>
      <c r="C60" s="43"/>
    </row>
    <row r="61" spans="2:3" s="37" customFormat="1" ht="15.75">
      <c r="B61" s="42"/>
      <c r="C61" s="43"/>
    </row>
    <row r="62" spans="2:3" s="37" customFormat="1" ht="15.75">
      <c r="B62" s="42"/>
      <c r="C62" s="43"/>
    </row>
    <row r="63" spans="2:3" s="37" customFormat="1" ht="15.75">
      <c r="B63" s="42"/>
      <c r="C63" s="43"/>
    </row>
    <row r="64" spans="2:3" s="37" customFormat="1" ht="15.75">
      <c r="B64" s="42"/>
      <c r="C64" s="43"/>
    </row>
    <row r="65" spans="2:3" s="37" customFormat="1" ht="15.75">
      <c r="B65" s="42"/>
      <c r="C65" s="43"/>
    </row>
    <row r="66" spans="2:3" s="37" customFormat="1" ht="15.75">
      <c r="B66" s="42"/>
      <c r="C66" s="43"/>
    </row>
    <row r="67" spans="2:3" s="37" customFormat="1" ht="15.75">
      <c r="B67" s="42"/>
      <c r="C67" s="43"/>
    </row>
    <row r="68" spans="2:3" s="37" customFormat="1" ht="15.75">
      <c r="B68" s="42"/>
      <c r="C68" s="43"/>
    </row>
    <row r="69" spans="2:3" s="37" customFormat="1" ht="15.75">
      <c r="B69" s="42"/>
      <c r="C69" s="43"/>
    </row>
    <row r="70" spans="2:3" s="37" customFormat="1" ht="15.75">
      <c r="B70" s="42"/>
      <c r="C70" s="43"/>
    </row>
    <row r="71" spans="2:3" s="37" customFormat="1" ht="15.75">
      <c r="B71" s="42"/>
      <c r="C71" s="43"/>
    </row>
    <row r="72" spans="2:3" s="37" customFormat="1" ht="15.75">
      <c r="B72" s="42"/>
      <c r="C72" s="43"/>
    </row>
    <row r="73" spans="2:3" s="37" customFormat="1" ht="15.75">
      <c r="B73" s="42"/>
      <c r="C73" s="43"/>
    </row>
    <row r="74" spans="2:3" s="37" customFormat="1" ht="15.75">
      <c r="B74" s="42"/>
      <c r="C74" s="43"/>
    </row>
    <row r="75" spans="2:3" s="37" customFormat="1" ht="15.75">
      <c r="B75" s="42"/>
      <c r="C75" s="43"/>
    </row>
    <row r="76" spans="2:3" s="37" customFormat="1" ht="15.75">
      <c r="B76" s="42"/>
      <c r="C76" s="43"/>
    </row>
    <row r="77" spans="2:3" s="37" customFormat="1" ht="15.75">
      <c r="B77" s="42"/>
      <c r="C77" s="43"/>
    </row>
    <row r="78" spans="2:3" s="37" customFormat="1" ht="15.75">
      <c r="B78" s="42"/>
      <c r="C78" s="43"/>
    </row>
    <row r="79" spans="2:3" s="37" customFormat="1" ht="15.75">
      <c r="B79" s="42"/>
      <c r="C79" s="43"/>
    </row>
    <row r="80" spans="2:3" s="37" customFormat="1" ht="15.75">
      <c r="B80" s="42"/>
      <c r="C80" s="43"/>
    </row>
    <row r="81" spans="2:3" s="37" customFormat="1" ht="15.75">
      <c r="B81" s="42"/>
      <c r="C81" s="43"/>
    </row>
    <row r="82" spans="2:3" s="37" customFormat="1" ht="15.75">
      <c r="B82" s="42"/>
      <c r="C82" s="43"/>
    </row>
    <row r="83" spans="2:3" s="37" customFormat="1" ht="15.75">
      <c r="B83" s="42"/>
      <c r="C83" s="43"/>
    </row>
    <row r="84" spans="2:3" s="37" customFormat="1" ht="15.75">
      <c r="B84" s="42"/>
      <c r="C84" s="43"/>
    </row>
    <row r="85" spans="2:3" ht="12.75">
      <c r="B85" s="30"/>
      <c r="C85" s="2"/>
    </row>
    <row r="86" spans="2:3" ht="12.75">
      <c r="B86" s="30"/>
      <c r="C86" s="2"/>
    </row>
    <row r="87" spans="2:3" ht="12.75">
      <c r="B87" s="30"/>
      <c r="C87" s="2"/>
    </row>
    <row r="88" spans="2:3" ht="12.75">
      <c r="B88" s="30"/>
      <c r="C88" s="2"/>
    </row>
    <row r="89" spans="2:3" ht="12.75">
      <c r="B89" s="30"/>
      <c r="C89" s="2"/>
    </row>
    <row r="90" spans="2:3" ht="12.75">
      <c r="B90" s="30"/>
      <c r="C90" s="2"/>
    </row>
    <row r="91" spans="2:3" ht="12.75">
      <c r="B91" s="30"/>
      <c r="C91" s="2"/>
    </row>
    <row r="92" spans="2:3" ht="12.75">
      <c r="B92" s="30"/>
      <c r="C92" s="2"/>
    </row>
    <row r="93" spans="2:3" ht="12.75">
      <c r="B93" s="30"/>
      <c r="C93" s="2"/>
    </row>
    <row r="94" spans="2:3" ht="12.75">
      <c r="B94" s="30"/>
      <c r="C94" s="2"/>
    </row>
    <row r="95" spans="2:3" ht="12.75">
      <c r="B95" s="30"/>
      <c r="C95" s="2"/>
    </row>
    <row r="96" spans="2:3" ht="12.75">
      <c r="B96" s="30"/>
      <c r="C96" s="2"/>
    </row>
    <row r="97" spans="2:3" ht="12.75">
      <c r="B97" s="30"/>
      <c r="C97" s="2"/>
    </row>
    <row r="98" spans="2:3" ht="12.75">
      <c r="B98" s="30"/>
      <c r="C98" s="2"/>
    </row>
    <row r="99" spans="2:3" ht="12.75">
      <c r="B99" s="30"/>
      <c r="C99" s="2"/>
    </row>
    <row r="100" spans="2:3" ht="12.75">
      <c r="B100" s="30"/>
      <c r="C100" s="2"/>
    </row>
    <row r="101" spans="2:3" ht="12.75">
      <c r="B101" s="30"/>
      <c r="C101" s="2"/>
    </row>
    <row r="102" spans="2:3" ht="12.75">
      <c r="B102" s="30"/>
      <c r="C102" s="2"/>
    </row>
    <row r="103" spans="2:3" ht="12.75">
      <c r="B103" s="30"/>
      <c r="C103" s="2"/>
    </row>
    <row r="104" spans="2:3" ht="12.75">
      <c r="B104" s="30"/>
      <c r="C104" s="2"/>
    </row>
    <row r="105" spans="2:3" ht="12.75">
      <c r="B105" s="30"/>
      <c r="C105" s="2"/>
    </row>
    <row r="106" spans="2:3" ht="12.75">
      <c r="B106" s="30"/>
      <c r="C106" s="2"/>
    </row>
    <row r="107" spans="2:3" ht="12.75">
      <c r="B107" s="30"/>
      <c r="C107" s="2"/>
    </row>
    <row r="108" spans="2:3" ht="12.75">
      <c r="B108" s="30"/>
      <c r="C108" s="2"/>
    </row>
    <row r="109" spans="2:3" ht="12.75">
      <c r="B109" s="30"/>
      <c r="C109" s="2"/>
    </row>
    <row r="110" spans="2:3" ht="12.75">
      <c r="B110" s="30"/>
      <c r="C110" s="2"/>
    </row>
    <row r="111" spans="2:3" ht="12.75">
      <c r="B111" s="30"/>
      <c r="C111" s="2"/>
    </row>
    <row r="112" spans="2:3" ht="12.75">
      <c r="B112" s="30"/>
      <c r="C112" s="2"/>
    </row>
    <row r="113" spans="2:3" ht="12.75">
      <c r="B113" s="30"/>
      <c r="C113" s="2"/>
    </row>
    <row r="114" spans="2:3" ht="12.75">
      <c r="B114" s="30"/>
      <c r="C114" s="2"/>
    </row>
    <row r="115" spans="2:3" ht="12.75">
      <c r="B115" s="30"/>
      <c r="C115" s="2"/>
    </row>
    <row r="116" spans="2:3" ht="12.75">
      <c r="B116" s="30"/>
      <c r="C116" s="2"/>
    </row>
    <row r="117" spans="2:3" ht="12.75">
      <c r="B117" s="30"/>
      <c r="C117" s="2"/>
    </row>
    <row r="118" spans="2:3" ht="12.75">
      <c r="B118" s="30"/>
      <c r="C118" s="2"/>
    </row>
    <row r="119" spans="2:3" ht="12.75">
      <c r="B119" s="30"/>
      <c r="C119" s="2"/>
    </row>
    <row r="120" spans="2:3" ht="12.75">
      <c r="B120" s="30"/>
      <c r="C120" s="2"/>
    </row>
    <row r="121" spans="2:3" ht="12.75">
      <c r="B121" s="30"/>
      <c r="C121" s="2"/>
    </row>
    <row r="122" spans="2:3" ht="12.75">
      <c r="B122" s="30"/>
      <c r="C122" s="2"/>
    </row>
    <row r="123" spans="2:3" ht="12.75">
      <c r="B123" s="30"/>
      <c r="C123" s="2"/>
    </row>
    <row r="124" spans="2:3" ht="12.75">
      <c r="B124" s="30"/>
      <c r="C124" s="2"/>
    </row>
    <row r="125" spans="2:3" ht="12.75">
      <c r="B125" s="30"/>
      <c r="C125" s="2"/>
    </row>
    <row r="126" spans="2:3" ht="12.75">
      <c r="B126" s="30"/>
      <c r="C126" s="2"/>
    </row>
    <row r="127" spans="2:3" ht="12.75">
      <c r="B127" s="30"/>
      <c r="C127" s="2"/>
    </row>
    <row r="128" spans="2:3" ht="12.75">
      <c r="B128" s="30"/>
      <c r="C128" s="2"/>
    </row>
    <row r="129" spans="2:3" ht="12.75">
      <c r="B129" s="30"/>
      <c r="C129" s="2"/>
    </row>
    <row r="130" spans="2:3" ht="12.75">
      <c r="B130" s="30"/>
      <c r="C130" s="2"/>
    </row>
    <row r="131" spans="2:3" ht="12.75">
      <c r="B131" s="30"/>
      <c r="C131" s="2"/>
    </row>
    <row r="132" spans="2:3" ht="12.75">
      <c r="B132" s="30"/>
      <c r="C132" s="2"/>
    </row>
    <row r="133" spans="2:3" ht="12.75">
      <c r="B133" s="30"/>
      <c r="C133" s="2"/>
    </row>
    <row r="134" spans="2:3" ht="12.75">
      <c r="B134" s="30"/>
      <c r="C134" s="2"/>
    </row>
    <row r="135" spans="2:3" ht="12.75">
      <c r="B135" s="30"/>
      <c r="C135" s="2"/>
    </row>
    <row r="136" spans="2:3" ht="12.75">
      <c r="B136" s="30"/>
      <c r="C136" s="2"/>
    </row>
    <row r="137" spans="2:3" ht="12.75">
      <c r="B137" s="30"/>
      <c r="C137" s="2"/>
    </row>
    <row r="138" spans="2:3" ht="12.75">
      <c r="B138" s="30"/>
      <c r="C138" s="2"/>
    </row>
    <row r="139" spans="2:3" ht="12.75">
      <c r="B139" s="30"/>
      <c r="C139" s="2"/>
    </row>
    <row r="140" spans="2:3" ht="12.75">
      <c r="B140" s="30"/>
      <c r="C140" s="2"/>
    </row>
    <row r="141" spans="2:3" ht="12.75">
      <c r="B141" s="30"/>
      <c r="C141" s="2"/>
    </row>
    <row r="142" spans="2:3" ht="12.75">
      <c r="B142" s="30"/>
      <c r="C142" s="2"/>
    </row>
    <row r="143" spans="2:3" ht="12.75">
      <c r="B143" s="30"/>
      <c r="C143" s="2"/>
    </row>
    <row r="144" spans="2:3" ht="12.75">
      <c r="B144" s="30"/>
      <c r="C144" s="2"/>
    </row>
    <row r="145" spans="2:3" ht="12.75">
      <c r="B145" s="30"/>
      <c r="C145" s="2"/>
    </row>
    <row r="146" spans="2:3" ht="12.75">
      <c r="B146" s="30"/>
      <c r="C146" s="2"/>
    </row>
    <row r="147" spans="2:3" ht="12.75">
      <c r="B147" s="30"/>
      <c r="C147" s="2"/>
    </row>
    <row r="148" spans="2:3" ht="12.75">
      <c r="B148" s="30"/>
      <c r="C148" s="2"/>
    </row>
    <row r="149" spans="2:3" ht="12.75">
      <c r="B149" s="30"/>
      <c r="C149" s="2"/>
    </row>
    <row r="150" spans="2:3" ht="12.75">
      <c r="B150" s="30"/>
      <c r="C150" s="2"/>
    </row>
    <row r="151" spans="2:3" ht="12.75">
      <c r="B151" s="30"/>
      <c r="C151" s="2"/>
    </row>
    <row r="152" spans="2:3" ht="12.75">
      <c r="B152" s="30"/>
      <c r="C152" s="2"/>
    </row>
    <row r="153" spans="2:3" ht="12.75">
      <c r="B153" s="30"/>
      <c r="C153" s="2"/>
    </row>
    <row r="154" spans="2:3" ht="12.75">
      <c r="B154" s="30"/>
      <c r="C154" s="2"/>
    </row>
    <row r="155" spans="2:3" ht="12.75">
      <c r="B155" s="30"/>
      <c r="C155" s="2"/>
    </row>
    <row r="156" spans="2:3" ht="12.75">
      <c r="B156" s="30"/>
      <c r="C156" s="2"/>
    </row>
    <row r="157" spans="2:3" ht="12.75">
      <c r="B157" s="30"/>
      <c r="C157" s="2"/>
    </row>
    <row r="158" spans="2:3" ht="12.75">
      <c r="B158" s="30"/>
      <c r="C158" s="2"/>
    </row>
    <row r="159" spans="2:3" ht="12.75">
      <c r="B159" s="30"/>
      <c r="C159" s="2"/>
    </row>
    <row r="160" spans="2:3" ht="12.75">
      <c r="B160" s="30"/>
      <c r="C160" s="2"/>
    </row>
    <row r="161" spans="2:3" ht="12.75">
      <c r="B161" s="30"/>
      <c r="C161" s="2"/>
    </row>
    <row r="162" spans="2:3" ht="12.75">
      <c r="B162" s="30"/>
      <c r="C162" s="2"/>
    </row>
    <row r="163" spans="2:3" ht="12.75">
      <c r="B163" s="30"/>
      <c r="C163" s="2"/>
    </row>
    <row r="164" spans="2:3" ht="12.75">
      <c r="B164" s="30"/>
      <c r="C164" s="2"/>
    </row>
    <row r="165" spans="2:3" ht="12.75">
      <c r="B165" s="30"/>
      <c r="C165" s="2"/>
    </row>
    <row r="166" spans="2:3" ht="12.75">
      <c r="B166" s="30"/>
      <c r="C166" s="2"/>
    </row>
    <row r="167" spans="2:3" ht="12.75">
      <c r="B167" s="30"/>
      <c r="C167" s="2"/>
    </row>
    <row r="168" spans="2:3" ht="12.75">
      <c r="B168" s="30"/>
      <c r="C168" s="2"/>
    </row>
    <row r="169" spans="2:3" ht="12.75">
      <c r="B169" s="30"/>
      <c r="C169" s="2"/>
    </row>
    <row r="170" spans="2:3" ht="12.75">
      <c r="B170" s="30"/>
      <c r="C170" s="2"/>
    </row>
    <row r="171" spans="2:3" ht="12.75">
      <c r="B171" s="30"/>
      <c r="C171" s="2"/>
    </row>
    <row r="172" spans="2:3" ht="12.75">
      <c r="B172" s="30"/>
      <c r="C172" s="2"/>
    </row>
    <row r="173" spans="2:3" ht="12.75">
      <c r="B173" s="30"/>
      <c r="C173" s="2"/>
    </row>
    <row r="174" spans="2:3" ht="12.75">
      <c r="B174" s="30"/>
      <c r="C174" s="2"/>
    </row>
    <row r="175" spans="2:3" ht="12.75">
      <c r="B175" s="30"/>
      <c r="C175" s="2"/>
    </row>
    <row r="176" spans="2:3" ht="12.75">
      <c r="B176" s="30"/>
      <c r="C176" s="2"/>
    </row>
    <row r="177" spans="2:3" ht="12.75">
      <c r="B177" s="30"/>
      <c r="C177" s="2"/>
    </row>
    <row r="178" spans="2:3" ht="12.75">
      <c r="B178" s="30"/>
      <c r="C178" s="2"/>
    </row>
    <row r="179" spans="2:3" ht="12.75">
      <c r="B179" s="30"/>
      <c r="C179" s="2"/>
    </row>
    <row r="180" spans="2:3" ht="12.75">
      <c r="B180" s="30"/>
      <c r="C180" s="2"/>
    </row>
    <row r="181" spans="2:3" ht="12.75">
      <c r="B181" s="30"/>
      <c r="C181" s="2"/>
    </row>
    <row r="182" spans="2:3" ht="12.75">
      <c r="B182" s="30"/>
      <c r="C182" s="2"/>
    </row>
    <row r="183" spans="2:3" ht="12.75">
      <c r="B183" s="30"/>
      <c r="C183" s="2"/>
    </row>
    <row r="184" spans="2:3" ht="12.75">
      <c r="B184" s="30"/>
      <c r="C184" s="2"/>
    </row>
    <row r="185" spans="2:3" ht="12.75">
      <c r="B185" s="30"/>
      <c r="C185" s="2"/>
    </row>
    <row r="186" spans="2:3" ht="12.75">
      <c r="B186" s="30"/>
      <c r="C186" s="2"/>
    </row>
    <row r="187" spans="2:3" ht="12.75">
      <c r="B187" s="30"/>
      <c r="C187" s="2"/>
    </row>
    <row r="188" spans="2:3" ht="12.75">
      <c r="B188" s="30"/>
      <c r="C188" s="2"/>
    </row>
    <row r="189" spans="2:3" ht="12.75">
      <c r="B189" s="30"/>
      <c r="C189" s="2"/>
    </row>
    <row r="190" spans="2:3" ht="12.75">
      <c r="B190" s="30"/>
      <c r="C190" s="2"/>
    </row>
    <row r="191" spans="2:3" ht="12.75">
      <c r="B191" s="30"/>
      <c r="C191" s="2"/>
    </row>
    <row r="192" spans="2:3" ht="12.75">
      <c r="B192" s="30"/>
      <c r="C192" s="2"/>
    </row>
    <row r="193" spans="2:3" ht="12.75">
      <c r="B193" s="30"/>
      <c r="C193" s="2"/>
    </row>
    <row r="194" spans="2:3" ht="12.75">
      <c r="B194" s="30"/>
      <c r="C194" s="2"/>
    </row>
    <row r="195" spans="2:3" ht="12.75">
      <c r="B195" s="30"/>
      <c r="C195" s="2"/>
    </row>
    <row r="196" spans="2:3" ht="12.75">
      <c r="B196" s="30"/>
      <c r="C196" s="2"/>
    </row>
    <row r="197" spans="2:3" ht="12.75">
      <c r="B197" s="30"/>
      <c r="C197" s="2"/>
    </row>
    <row r="198" spans="2:3" ht="12.75">
      <c r="B198" s="30"/>
      <c r="C198" s="2"/>
    </row>
    <row r="199" spans="2:3" ht="12.75">
      <c r="B199" s="30"/>
      <c r="C199" s="2"/>
    </row>
    <row r="200" spans="2:3" ht="12.75">
      <c r="B200" s="30"/>
      <c r="C200" s="2"/>
    </row>
    <row r="201" spans="2:3" ht="12.75">
      <c r="B201" s="30"/>
      <c r="C201" s="2"/>
    </row>
    <row r="202" spans="2:3" ht="12.75">
      <c r="B202" s="30"/>
      <c r="C202" s="2"/>
    </row>
    <row r="203" spans="2:3" ht="12.75">
      <c r="B203" s="30"/>
      <c r="C203" s="2"/>
    </row>
    <row r="204" spans="2:3" ht="12.75">
      <c r="B204" s="30"/>
      <c r="C204" s="2"/>
    </row>
    <row r="205" spans="2:3" ht="12.75">
      <c r="B205" s="30"/>
      <c r="C205" s="2"/>
    </row>
    <row r="206" spans="2:3" ht="12.75">
      <c r="B206" s="30"/>
      <c r="C206" s="2"/>
    </row>
    <row r="207" spans="2:3" ht="12.75">
      <c r="B207" s="30"/>
      <c r="C207" s="2"/>
    </row>
    <row r="208" spans="2:3" ht="12.75">
      <c r="B208" s="30"/>
      <c r="C208" s="2"/>
    </row>
    <row r="209" spans="2:3" ht="12.75">
      <c r="B209" s="30"/>
      <c r="C209" s="2"/>
    </row>
    <row r="210" spans="2:3" ht="12.75">
      <c r="B210" s="30"/>
      <c r="C210" s="2"/>
    </row>
    <row r="211" spans="2:3" ht="12.75">
      <c r="B211" s="30"/>
      <c r="C211" s="2"/>
    </row>
    <row r="212" spans="2:3" ht="12.75">
      <c r="B212" s="30"/>
      <c r="C212" s="2"/>
    </row>
    <row r="213" spans="2:3" ht="12.75">
      <c r="B213" s="30"/>
      <c r="C213" s="2"/>
    </row>
    <row r="214" spans="2:3" ht="12.75">
      <c r="B214" s="30"/>
      <c r="C214" s="2"/>
    </row>
    <row r="215" spans="2:3" ht="12.75">
      <c r="B215" s="30"/>
      <c r="C215" s="2"/>
    </row>
    <row r="216" spans="2:3" ht="12.75">
      <c r="B216" s="30"/>
      <c r="C216" s="2"/>
    </row>
    <row r="217" spans="2:3" ht="12.75">
      <c r="B217" s="30"/>
      <c r="C217" s="2"/>
    </row>
    <row r="218" spans="2:3" ht="12.75">
      <c r="B218" s="30"/>
      <c r="C218" s="2"/>
    </row>
    <row r="219" spans="2:3" ht="12.75">
      <c r="B219" s="30"/>
      <c r="C219" s="2"/>
    </row>
    <row r="220" spans="2:3" ht="12.75">
      <c r="B220" s="30"/>
      <c r="C220" s="2"/>
    </row>
    <row r="221" spans="2:3" ht="12.75">
      <c r="B221" s="30"/>
      <c r="C221" s="2"/>
    </row>
    <row r="222" spans="2:3" ht="12.75">
      <c r="B222" s="30"/>
      <c r="C222" s="2"/>
    </row>
    <row r="223" spans="2:3" ht="12.75">
      <c r="B223" s="30"/>
      <c r="C223" s="2"/>
    </row>
    <row r="224" spans="2:3" ht="12.75">
      <c r="B224" s="30"/>
      <c r="C224" s="2"/>
    </row>
    <row r="225" spans="2:3" ht="12.75">
      <c r="B225" s="30"/>
      <c r="C225" s="2"/>
    </row>
    <row r="226" spans="2:3" ht="12.75">
      <c r="B226" s="30"/>
      <c r="C226" s="2"/>
    </row>
    <row r="227" spans="2:3" ht="12.75">
      <c r="B227" s="30"/>
      <c r="C227" s="2"/>
    </row>
    <row r="228" spans="2:3" ht="12.75">
      <c r="B228" s="30"/>
      <c r="C228" s="2"/>
    </row>
    <row r="229" spans="2:3" ht="12.75">
      <c r="B229" s="30"/>
      <c r="C229" s="2"/>
    </row>
    <row r="230" spans="2:3" ht="12.75">
      <c r="B230" s="30"/>
      <c r="C230" s="2"/>
    </row>
    <row r="231" spans="2:3" ht="12.75">
      <c r="B231" s="30"/>
      <c r="C231" s="2"/>
    </row>
    <row r="232" spans="2:3" ht="12.75">
      <c r="B232" s="30"/>
      <c r="C232" s="2"/>
    </row>
    <row r="233" spans="2:3" ht="12.75">
      <c r="B233" s="30"/>
      <c r="C233" s="2"/>
    </row>
    <row r="234" spans="2:3" ht="12.75">
      <c r="B234" s="30"/>
      <c r="C234" s="2"/>
    </row>
    <row r="235" spans="2:3" ht="12.75">
      <c r="B235" s="30"/>
      <c r="C235" s="2"/>
    </row>
    <row r="236" spans="2:3" ht="12.75">
      <c r="B236" s="30"/>
      <c r="C236" s="2"/>
    </row>
    <row r="237" spans="2:3" ht="12.75">
      <c r="B237" s="30"/>
      <c r="C237" s="2"/>
    </row>
    <row r="238" spans="2:3" ht="12.75">
      <c r="B238" s="30"/>
      <c r="C238" s="2"/>
    </row>
    <row r="239" spans="2:3" ht="12.75">
      <c r="B239" s="30"/>
      <c r="C239" s="2"/>
    </row>
    <row r="240" spans="2:3" ht="12.75">
      <c r="B240" s="30"/>
      <c r="C240" s="2"/>
    </row>
    <row r="241" spans="2:3" ht="12.75">
      <c r="B241" s="30"/>
      <c r="C241" s="2"/>
    </row>
    <row r="242" spans="2:3" ht="12.75">
      <c r="B242" s="30"/>
      <c r="C242" s="2"/>
    </row>
    <row r="243" spans="2:3" ht="12.75">
      <c r="B243" s="30"/>
      <c r="C243" s="2"/>
    </row>
    <row r="244" spans="2:3" ht="12.75">
      <c r="B244" s="30"/>
      <c r="C244" s="2"/>
    </row>
    <row r="245" spans="2:3" ht="12.75">
      <c r="B245" s="30"/>
      <c r="C245" s="2"/>
    </row>
    <row r="246" spans="2:3" ht="12.75">
      <c r="B246" s="30"/>
      <c r="C246" s="2"/>
    </row>
    <row r="247" spans="2:3" ht="12.75">
      <c r="B247" s="30"/>
      <c r="C247" s="2"/>
    </row>
    <row r="248" spans="2:3" ht="12.75">
      <c r="B248" s="30"/>
      <c r="C248" s="2"/>
    </row>
    <row r="249" spans="2:3" ht="12.75">
      <c r="B249" s="30"/>
      <c r="C249" s="2"/>
    </row>
    <row r="250" spans="2:3" ht="12.75">
      <c r="B250" s="30"/>
      <c r="C250" s="2"/>
    </row>
    <row r="251" ht="12.75">
      <c r="B251" s="30"/>
    </row>
  </sheetData>
  <sheetProtection/>
  <mergeCells count="1">
    <mergeCell ref="A8:C9"/>
  </mergeCells>
  <printOptions horizont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05"/>
  <sheetViews>
    <sheetView tabSelected="1" zoomScale="85" zoomScaleNormal="85" zoomScalePageLayoutView="0" workbookViewId="0" topLeftCell="A184">
      <selection activeCell="A191" sqref="A191"/>
    </sheetView>
  </sheetViews>
  <sheetFormatPr defaultColWidth="8.8515625" defaultRowHeight="15"/>
  <cols>
    <col min="1" max="1" width="56.57421875" style="137" customWidth="1"/>
    <col min="2" max="2" width="6.421875" style="137" customWidth="1"/>
    <col min="3" max="3" width="7.421875" style="88" customWidth="1"/>
    <col min="4" max="4" width="12.140625" style="88" customWidth="1"/>
    <col min="5" max="5" width="7.8515625" style="88" customWidth="1"/>
    <col min="6" max="6" width="17.140625" style="151" customWidth="1"/>
    <col min="7" max="7" width="9.28125" style="87" bestFit="1" customWidth="1"/>
    <col min="8" max="15" width="8.8515625" style="87" customWidth="1"/>
    <col min="16" max="16" width="9.421875" style="87" customWidth="1"/>
    <col min="17" max="16384" width="8.8515625" style="87" customWidth="1"/>
  </cols>
  <sheetData>
    <row r="1" ht="12.75">
      <c r="F1" s="141" t="s">
        <v>63</v>
      </c>
    </row>
    <row r="2" ht="12.75">
      <c r="F2" s="141" t="s">
        <v>62</v>
      </c>
    </row>
    <row r="3" ht="12.75">
      <c r="F3" s="326" t="s">
        <v>224</v>
      </c>
    </row>
    <row r="4" ht="12.75">
      <c r="F4" s="141" t="s">
        <v>522</v>
      </c>
    </row>
    <row r="5" ht="12.75">
      <c r="F5" s="141" t="s">
        <v>505</v>
      </c>
    </row>
    <row r="6" ht="12.75">
      <c r="F6" s="89"/>
    </row>
    <row r="7" ht="12.75">
      <c r="F7" s="89"/>
    </row>
    <row r="8" spans="1:6" s="199" customFormat="1" ht="59.25" customHeight="1">
      <c r="A8" s="432" t="s">
        <v>504</v>
      </c>
      <c r="B8" s="432"/>
      <c r="C8" s="432"/>
      <c r="D8" s="432"/>
      <c r="E8" s="432"/>
      <c r="F8" s="432"/>
    </row>
    <row r="11" spans="1:6" s="93" customFormat="1" ht="25.5">
      <c r="A11" s="90" t="s">
        <v>61</v>
      </c>
      <c r="B11" s="91" t="s">
        <v>64</v>
      </c>
      <c r="C11" s="90" t="s">
        <v>58</v>
      </c>
      <c r="D11" s="91" t="s">
        <v>60</v>
      </c>
      <c r="E11" s="91" t="s">
        <v>59</v>
      </c>
      <c r="F11" s="92" t="s">
        <v>57</v>
      </c>
    </row>
    <row r="12" spans="1:6" s="88" customFormat="1" ht="12.75">
      <c r="A12" s="94"/>
      <c r="B12" s="94"/>
      <c r="C12" s="90"/>
      <c r="D12" s="91"/>
      <c r="E12" s="91"/>
      <c r="F12" s="92"/>
    </row>
    <row r="13" spans="1:6" s="88" customFormat="1" ht="38.25">
      <c r="A13" s="94" t="s">
        <v>502</v>
      </c>
      <c r="B13" s="94" t="s">
        <v>506</v>
      </c>
      <c r="C13" s="90"/>
      <c r="D13" s="91"/>
      <c r="E13" s="91"/>
      <c r="F13" s="92"/>
    </row>
    <row r="14" spans="1:6" s="187" customFormat="1" ht="15">
      <c r="A14" s="171" t="s">
        <v>96</v>
      </c>
      <c r="B14" s="171"/>
      <c r="C14" s="173" t="s">
        <v>95</v>
      </c>
      <c r="D14" s="172"/>
      <c r="E14" s="172"/>
      <c r="F14" s="174">
        <f>F15+F20+F41+F46+F51</f>
        <v>19900.44</v>
      </c>
    </row>
    <row r="15" spans="1:6" s="187" customFormat="1" ht="43.5" customHeight="1">
      <c r="A15" s="179" t="s">
        <v>50</v>
      </c>
      <c r="B15" s="179"/>
      <c r="C15" s="177" t="s">
        <v>49</v>
      </c>
      <c r="D15" s="196"/>
      <c r="E15" s="196"/>
      <c r="F15" s="178">
        <f>F16</f>
        <v>50</v>
      </c>
    </row>
    <row r="16" spans="1:6" s="101" customFormat="1" ht="12.75">
      <c r="A16" s="94" t="s">
        <v>413</v>
      </c>
      <c r="B16" s="94"/>
      <c r="C16" s="117" t="s">
        <v>49</v>
      </c>
      <c r="D16" s="116" t="s">
        <v>56</v>
      </c>
      <c r="E16" s="116"/>
      <c r="F16" s="118">
        <f>F17</f>
        <v>50</v>
      </c>
    </row>
    <row r="17" spans="1:6" s="101" customFormat="1" ht="12.75">
      <c r="A17" s="96" t="s">
        <v>52</v>
      </c>
      <c r="B17" s="96"/>
      <c r="C17" s="117" t="s">
        <v>49</v>
      </c>
      <c r="D17" s="91" t="s">
        <v>51</v>
      </c>
      <c r="E17" s="91"/>
      <c r="F17" s="92">
        <f>F18</f>
        <v>50</v>
      </c>
    </row>
    <row r="18" spans="1:6" ht="38.25">
      <c r="A18" s="115" t="s">
        <v>31</v>
      </c>
      <c r="B18" s="115"/>
      <c r="C18" s="111" t="s">
        <v>49</v>
      </c>
      <c r="D18" s="110" t="s">
        <v>44</v>
      </c>
      <c r="E18" s="110"/>
      <c r="F18" s="112">
        <f>F19</f>
        <v>50</v>
      </c>
    </row>
    <row r="19" spans="1:6" ht="25.5">
      <c r="A19" s="115" t="s">
        <v>41</v>
      </c>
      <c r="B19" s="115"/>
      <c r="C19" s="111" t="s">
        <v>49</v>
      </c>
      <c r="D19" s="110" t="s">
        <v>44</v>
      </c>
      <c r="E19" s="110">
        <v>244</v>
      </c>
      <c r="F19" s="112">
        <f>'Пр.7 Р.П. ЦС. ВР'!E18</f>
        <v>50</v>
      </c>
    </row>
    <row r="20" spans="1:6" s="198" customFormat="1" ht="57">
      <c r="A20" s="171" t="s">
        <v>40</v>
      </c>
      <c r="B20" s="171"/>
      <c r="C20" s="173" t="s">
        <v>39</v>
      </c>
      <c r="D20" s="172"/>
      <c r="E20" s="172"/>
      <c r="F20" s="174">
        <f>F21+F29</f>
        <v>12760.849999999999</v>
      </c>
    </row>
    <row r="21" spans="1:6" s="101" customFormat="1" ht="33.75" customHeight="1">
      <c r="A21" s="94" t="s">
        <v>288</v>
      </c>
      <c r="B21" s="94"/>
      <c r="C21" s="90" t="s">
        <v>39</v>
      </c>
      <c r="D21" s="91" t="s">
        <v>2</v>
      </c>
      <c r="E21" s="91"/>
      <c r="F21" s="92">
        <f>F22</f>
        <v>1013.8</v>
      </c>
    </row>
    <row r="22" spans="1:6" s="97" customFormat="1" ht="51">
      <c r="A22" s="96" t="s">
        <v>289</v>
      </c>
      <c r="B22" s="96"/>
      <c r="C22" s="90" t="s">
        <v>39</v>
      </c>
      <c r="D22" s="91" t="s">
        <v>9</v>
      </c>
      <c r="E22" s="91"/>
      <c r="F22" s="92">
        <f>F23+F26</f>
        <v>1013.8</v>
      </c>
    </row>
    <row r="23" spans="1:6" s="101" customFormat="1" ht="102">
      <c r="A23" s="103" t="s">
        <v>290</v>
      </c>
      <c r="B23" s="103"/>
      <c r="C23" s="99" t="s">
        <v>39</v>
      </c>
      <c r="D23" s="1" t="s">
        <v>291</v>
      </c>
      <c r="E23" s="1"/>
      <c r="F23" s="100">
        <f>F24+F25</f>
        <v>512.4</v>
      </c>
    </row>
    <row r="24" spans="1:6" s="101" customFormat="1" ht="25.5">
      <c r="A24" s="115" t="s">
        <v>43</v>
      </c>
      <c r="B24" s="115"/>
      <c r="C24" s="99" t="s">
        <v>39</v>
      </c>
      <c r="D24" s="1" t="s">
        <v>291</v>
      </c>
      <c r="E24" s="1" t="s">
        <v>17</v>
      </c>
      <c r="F24" s="100">
        <f>'Пр.7 Р.П. ЦС. ВР'!E23</f>
        <v>466</v>
      </c>
    </row>
    <row r="25" spans="1:6" s="101" customFormat="1" ht="25.5">
      <c r="A25" s="115" t="s">
        <v>41</v>
      </c>
      <c r="B25" s="115"/>
      <c r="C25" s="99" t="s">
        <v>39</v>
      </c>
      <c r="D25" s="1" t="s">
        <v>291</v>
      </c>
      <c r="E25" s="1" t="s">
        <v>69</v>
      </c>
      <c r="F25" s="100">
        <f>'Пр.7 Р.П. ЦС. ВР'!E24</f>
        <v>46.4</v>
      </c>
    </row>
    <row r="26" spans="1:6" s="101" customFormat="1" ht="102">
      <c r="A26" s="103" t="s">
        <v>293</v>
      </c>
      <c r="B26" s="103"/>
      <c r="C26" s="99" t="s">
        <v>39</v>
      </c>
      <c r="D26" s="1" t="s">
        <v>292</v>
      </c>
      <c r="E26" s="1"/>
      <c r="F26" s="100">
        <f>F27+F28</f>
        <v>501.40000000000003</v>
      </c>
    </row>
    <row r="27" spans="1:6" s="101" customFormat="1" ht="25.5">
      <c r="A27" s="115" t="s">
        <v>43</v>
      </c>
      <c r="B27" s="115"/>
      <c r="C27" s="99" t="s">
        <v>39</v>
      </c>
      <c r="D27" s="1" t="s">
        <v>292</v>
      </c>
      <c r="E27" s="1" t="s">
        <v>17</v>
      </c>
      <c r="F27" s="100">
        <f>'Пр.7 Р.П. ЦС. ВР'!E26</f>
        <v>473.6</v>
      </c>
    </row>
    <row r="28" spans="1:6" s="101" customFormat="1" ht="25.5">
      <c r="A28" s="115" t="s">
        <v>41</v>
      </c>
      <c r="B28" s="115"/>
      <c r="C28" s="99" t="s">
        <v>39</v>
      </c>
      <c r="D28" s="1" t="s">
        <v>292</v>
      </c>
      <c r="E28" s="1" t="s">
        <v>69</v>
      </c>
      <c r="F28" s="100">
        <f>'Пр.7 Р.П. ЦС. ВР'!E27</f>
        <v>27.8</v>
      </c>
    </row>
    <row r="29" spans="1:6" ht="12.75">
      <c r="A29" s="94" t="s">
        <v>413</v>
      </c>
      <c r="B29" s="94"/>
      <c r="C29" s="90" t="s">
        <v>39</v>
      </c>
      <c r="D29" s="116" t="s">
        <v>56</v>
      </c>
      <c r="E29" s="116"/>
      <c r="F29" s="118">
        <f>F30+F33</f>
        <v>11747.05</v>
      </c>
    </row>
    <row r="30" spans="1:6" ht="38.25">
      <c r="A30" s="96" t="s">
        <v>55</v>
      </c>
      <c r="B30" s="96"/>
      <c r="C30" s="90" t="s">
        <v>39</v>
      </c>
      <c r="D30" s="91" t="s">
        <v>54</v>
      </c>
      <c r="E30" s="91"/>
      <c r="F30" s="92">
        <f>F31</f>
        <v>1315</v>
      </c>
    </row>
    <row r="31" spans="1:6" ht="51">
      <c r="A31" s="106" t="s">
        <v>29</v>
      </c>
      <c r="B31" s="106"/>
      <c r="C31" s="99" t="s">
        <v>39</v>
      </c>
      <c r="D31" s="110" t="s">
        <v>53</v>
      </c>
      <c r="E31" s="110"/>
      <c r="F31" s="112">
        <f>F32</f>
        <v>1315</v>
      </c>
    </row>
    <row r="32" spans="1:6" ht="25.5">
      <c r="A32" s="115" t="s">
        <v>43</v>
      </c>
      <c r="B32" s="115"/>
      <c r="C32" s="99" t="s">
        <v>39</v>
      </c>
      <c r="D32" s="110" t="s">
        <v>53</v>
      </c>
      <c r="E32" s="110">
        <v>121</v>
      </c>
      <c r="F32" s="112">
        <f>'Пр.7 Р.П. ЦС. ВР'!E31</f>
        <v>1315</v>
      </c>
    </row>
    <row r="33" spans="1:6" ht="12.75">
      <c r="A33" s="96" t="s">
        <v>52</v>
      </c>
      <c r="B33" s="96"/>
      <c r="C33" s="90" t="s">
        <v>39</v>
      </c>
      <c r="D33" s="91" t="s">
        <v>51</v>
      </c>
      <c r="E33" s="91"/>
      <c r="F33" s="92">
        <f>F34+F36</f>
        <v>10432.05</v>
      </c>
    </row>
    <row r="34" spans="1:6" ht="38.25">
      <c r="A34" s="106" t="s">
        <v>30</v>
      </c>
      <c r="B34" s="106"/>
      <c r="C34" s="99" t="s">
        <v>39</v>
      </c>
      <c r="D34" s="110" t="s">
        <v>47</v>
      </c>
      <c r="E34" s="110"/>
      <c r="F34" s="112">
        <f>F35</f>
        <v>7387.4</v>
      </c>
    </row>
    <row r="35" spans="1:6" ht="25.5">
      <c r="A35" s="115" t="s">
        <v>43</v>
      </c>
      <c r="B35" s="115"/>
      <c r="C35" s="99" t="s">
        <v>39</v>
      </c>
      <c r="D35" s="110" t="s">
        <v>47</v>
      </c>
      <c r="E35" s="110">
        <v>121</v>
      </c>
      <c r="F35" s="112">
        <f>'Пр.7 Р.П. ЦС. ВР'!E34</f>
        <v>7387.4</v>
      </c>
    </row>
    <row r="36" spans="1:6" ht="38.25">
      <c r="A36" s="115" t="s">
        <v>31</v>
      </c>
      <c r="B36" s="115"/>
      <c r="C36" s="99" t="s">
        <v>39</v>
      </c>
      <c r="D36" s="110" t="s">
        <v>44</v>
      </c>
      <c r="E36" s="110"/>
      <c r="F36" s="112">
        <f>F37+F39+F40+F38</f>
        <v>3044.65</v>
      </c>
    </row>
    <row r="37" spans="1:6" ht="25.5">
      <c r="A37" s="115" t="s">
        <v>45</v>
      </c>
      <c r="B37" s="115"/>
      <c r="C37" s="99" t="s">
        <v>39</v>
      </c>
      <c r="D37" s="110" t="s">
        <v>44</v>
      </c>
      <c r="E37" s="110">
        <v>122</v>
      </c>
      <c r="F37" s="112">
        <f>'Пр.7 Р.П. ЦС. ВР'!E36</f>
        <v>5</v>
      </c>
    </row>
    <row r="38" spans="1:7" ht="25.5" hidden="1">
      <c r="A38" s="107" t="s">
        <v>42</v>
      </c>
      <c r="B38" s="107"/>
      <c r="C38" s="99" t="s">
        <v>39</v>
      </c>
      <c r="D38" s="110" t="s">
        <v>44</v>
      </c>
      <c r="E38" s="110">
        <v>242</v>
      </c>
      <c r="F38" s="112">
        <v>0</v>
      </c>
      <c r="G38" s="307"/>
    </row>
    <row r="39" spans="1:6" ht="25.5">
      <c r="A39" s="115" t="s">
        <v>41</v>
      </c>
      <c r="B39" s="115"/>
      <c r="C39" s="99" t="s">
        <v>39</v>
      </c>
      <c r="D39" s="110" t="s">
        <v>44</v>
      </c>
      <c r="E39" s="110">
        <v>244</v>
      </c>
      <c r="F39" s="112">
        <f>'Пр.7 Р.П. ЦС. ВР'!E38</f>
        <v>2969.65</v>
      </c>
    </row>
    <row r="40" spans="1:6" ht="12.75">
      <c r="A40" s="115" t="s">
        <v>70</v>
      </c>
      <c r="B40" s="115"/>
      <c r="C40" s="99" t="s">
        <v>39</v>
      </c>
      <c r="D40" s="110" t="s">
        <v>44</v>
      </c>
      <c r="E40" s="110">
        <v>852</v>
      </c>
      <c r="F40" s="112">
        <f>'Пр.7 Р.П. ЦС. ВР'!E39</f>
        <v>70</v>
      </c>
    </row>
    <row r="41" spans="1:6" s="191" customFormat="1" ht="20.25" customHeight="1">
      <c r="A41" s="179" t="s">
        <v>294</v>
      </c>
      <c r="B41" s="364"/>
      <c r="C41" s="175" t="s">
        <v>286</v>
      </c>
      <c r="D41" s="192"/>
      <c r="E41" s="192"/>
      <c r="F41" s="174">
        <f>F42</f>
        <v>400</v>
      </c>
    </row>
    <row r="42" spans="1:6" s="145" customFormat="1" ht="12.75">
      <c r="A42" s="94" t="s">
        <v>173</v>
      </c>
      <c r="B42" s="365"/>
      <c r="C42" s="147" t="s">
        <v>286</v>
      </c>
      <c r="D42" s="116" t="s">
        <v>0</v>
      </c>
      <c r="E42" s="116"/>
      <c r="F42" s="118">
        <f>F43</f>
        <v>400</v>
      </c>
    </row>
    <row r="43" spans="1:6" s="145" customFormat="1" ht="12.75">
      <c r="A43" s="94" t="s">
        <v>413</v>
      </c>
      <c r="B43" s="365"/>
      <c r="C43" s="147" t="s">
        <v>286</v>
      </c>
      <c r="D43" s="91" t="s">
        <v>295</v>
      </c>
      <c r="E43" s="91"/>
      <c r="F43" s="92">
        <f>F44</f>
        <v>400</v>
      </c>
    </row>
    <row r="44" spans="1:6" s="101" customFormat="1" ht="38.25">
      <c r="A44" s="115" t="s">
        <v>31</v>
      </c>
      <c r="B44" s="366"/>
      <c r="C44" s="148" t="s">
        <v>286</v>
      </c>
      <c r="D44" s="110" t="s">
        <v>412</v>
      </c>
      <c r="E44" s="110"/>
      <c r="F44" s="112">
        <f>F45</f>
        <v>400</v>
      </c>
    </row>
    <row r="45" spans="1:6" s="101" customFormat="1" ht="25.5">
      <c r="A45" s="115" t="s">
        <v>41</v>
      </c>
      <c r="B45" s="366"/>
      <c r="C45" s="148" t="s">
        <v>286</v>
      </c>
      <c r="D45" s="110" t="s">
        <v>412</v>
      </c>
      <c r="E45" s="110">
        <v>244</v>
      </c>
      <c r="F45" s="112">
        <f>'Пр.7 Р.П. ЦС. ВР'!E44</f>
        <v>400</v>
      </c>
    </row>
    <row r="46" spans="1:6" s="191" customFormat="1" ht="15">
      <c r="A46" s="193" t="s">
        <v>181</v>
      </c>
      <c r="B46" s="193"/>
      <c r="C46" s="173" t="s">
        <v>90</v>
      </c>
      <c r="D46" s="180"/>
      <c r="E46" s="183"/>
      <c r="F46" s="194">
        <f>F47</f>
        <v>460</v>
      </c>
    </row>
    <row r="47" spans="1:6" s="97" customFormat="1" ht="12.75">
      <c r="A47" s="94" t="s">
        <v>173</v>
      </c>
      <c r="B47" s="94"/>
      <c r="C47" s="90" t="s">
        <v>90</v>
      </c>
      <c r="D47" s="142" t="s">
        <v>0</v>
      </c>
      <c r="E47" s="142"/>
      <c r="F47" s="92">
        <f>F48</f>
        <v>460</v>
      </c>
    </row>
    <row r="48" spans="1:6" s="97" customFormat="1" ht="12.75">
      <c r="A48" s="96" t="s">
        <v>91</v>
      </c>
      <c r="B48" s="96"/>
      <c r="C48" s="90" t="s">
        <v>90</v>
      </c>
      <c r="D48" s="143" t="s">
        <v>87</v>
      </c>
      <c r="E48" s="143"/>
      <c r="F48" s="92">
        <f>F49</f>
        <v>460</v>
      </c>
    </row>
    <row r="49" spans="1:6" s="101" customFormat="1" ht="38.25">
      <c r="A49" s="106" t="s">
        <v>414</v>
      </c>
      <c r="B49" s="106"/>
      <c r="C49" s="99" t="s">
        <v>90</v>
      </c>
      <c r="D49" s="110" t="s">
        <v>89</v>
      </c>
      <c r="E49" s="110"/>
      <c r="F49" s="112">
        <f>F50</f>
        <v>460</v>
      </c>
    </row>
    <row r="50" spans="1:6" s="101" customFormat="1" ht="12.75">
      <c r="A50" s="106" t="s">
        <v>175</v>
      </c>
      <c r="B50" s="106"/>
      <c r="C50" s="99" t="s">
        <v>90</v>
      </c>
      <c r="D50" s="110" t="s">
        <v>89</v>
      </c>
      <c r="E50" s="110">
        <v>870</v>
      </c>
      <c r="F50" s="112">
        <f>'Пр.7 Р.П. ЦС. ВР'!E49</f>
        <v>460</v>
      </c>
    </row>
    <row r="51" spans="1:6" s="198" customFormat="1" ht="15">
      <c r="A51" s="171" t="s">
        <v>48</v>
      </c>
      <c r="B51" s="171"/>
      <c r="C51" s="173" t="s">
        <v>46</v>
      </c>
      <c r="D51" s="172"/>
      <c r="E51" s="172"/>
      <c r="F51" s="174">
        <f>F52</f>
        <v>6229.59</v>
      </c>
    </row>
    <row r="52" spans="1:6" s="138" customFormat="1" ht="12.75">
      <c r="A52" s="94" t="s">
        <v>173</v>
      </c>
      <c r="B52" s="365"/>
      <c r="C52" s="147" t="s">
        <v>46</v>
      </c>
      <c r="D52" s="116" t="s">
        <v>0</v>
      </c>
      <c r="E52" s="116"/>
      <c r="F52" s="118">
        <f>F53</f>
        <v>6229.59</v>
      </c>
    </row>
    <row r="53" spans="1:6" s="138" customFormat="1" ht="12.75">
      <c r="A53" s="96" t="s">
        <v>91</v>
      </c>
      <c r="B53" s="367"/>
      <c r="C53" s="147" t="s">
        <v>46</v>
      </c>
      <c r="D53" s="91" t="s">
        <v>87</v>
      </c>
      <c r="E53" s="91"/>
      <c r="F53" s="92">
        <f>F54+F59+F61</f>
        <v>6229.59</v>
      </c>
    </row>
    <row r="54" spans="1:6" s="88" customFormat="1" ht="38.25">
      <c r="A54" s="123" t="s">
        <v>176</v>
      </c>
      <c r="B54" s="123"/>
      <c r="C54" s="111" t="s">
        <v>46</v>
      </c>
      <c r="D54" s="110" t="s">
        <v>88</v>
      </c>
      <c r="E54" s="110"/>
      <c r="F54" s="112">
        <f>F55+F56+F57+F58+F63</f>
        <v>5729.59</v>
      </c>
    </row>
    <row r="55" spans="1:6" s="146" customFormat="1" ht="12.75">
      <c r="A55" s="106" t="s">
        <v>177</v>
      </c>
      <c r="B55" s="106"/>
      <c r="C55" s="111" t="s">
        <v>46</v>
      </c>
      <c r="D55" s="110" t="s">
        <v>88</v>
      </c>
      <c r="E55" s="110">
        <v>111</v>
      </c>
      <c r="F55" s="112">
        <f>'Пр.7 Р.П. ЦС. ВР'!E54</f>
        <v>4852.55</v>
      </c>
    </row>
    <row r="56" spans="1:6" s="97" customFormat="1" ht="25.5" hidden="1">
      <c r="A56" s="106" t="s">
        <v>178</v>
      </c>
      <c r="B56" s="106"/>
      <c r="C56" s="111" t="s">
        <v>46</v>
      </c>
      <c r="D56" s="110" t="s">
        <v>88</v>
      </c>
      <c r="E56" s="110">
        <v>112</v>
      </c>
      <c r="F56" s="112">
        <v>0</v>
      </c>
    </row>
    <row r="57" spans="1:6" s="101" customFormat="1" ht="25.5">
      <c r="A57" s="106" t="s">
        <v>41</v>
      </c>
      <c r="B57" s="106"/>
      <c r="C57" s="111" t="s">
        <v>46</v>
      </c>
      <c r="D57" s="110" t="s">
        <v>88</v>
      </c>
      <c r="E57" s="110">
        <v>244</v>
      </c>
      <c r="F57" s="112">
        <f>'Пр.7 Р.П. ЦС. ВР'!E56</f>
        <v>851.84</v>
      </c>
    </row>
    <row r="58" spans="1:6" s="101" customFormat="1" ht="12.75">
      <c r="A58" s="106" t="s">
        <v>70</v>
      </c>
      <c r="B58" s="106"/>
      <c r="C58" s="111" t="s">
        <v>46</v>
      </c>
      <c r="D58" s="110" t="s">
        <v>88</v>
      </c>
      <c r="E58" s="110">
        <v>852</v>
      </c>
      <c r="F58" s="112">
        <f>'Пр.7 Р.П. ЦС. ВР'!E57</f>
        <v>10</v>
      </c>
    </row>
    <row r="59" spans="1:6" ht="39.75" customHeight="1">
      <c r="A59" s="106" t="s">
        <v>179</v>
      </c>
      <c r="B59" s="106"/>
      <c r="C59" s="99" t="s">
        <v>46</v>
      </c>
      <c r="D59" s="110" t="s">
        <v>417</v>
      </c>
      <c r="E59" s="110"/>
      <c r="F59" s="112">
        <f>F60</f>
        <v>200</v>
      </c>
    </row>
    <row r="60" spans="1:6" ht="25.5">
      <c r="A60" s="106" t="s">
        <v>41</v>
      </c>
      <c r="B60" s="106"/>
      <c r="C60" s="99" t="s">
        <v>46</v>
      </c>
      <c r="D60" s="110" t="s">
        <v>417</v>
      </c>
      <c r="E60" s="110">
        <v>244</v>
      </c>
      <c r="F60" s="112">
        <f>'Пр.7 Р.П. ЦС. ВР'!E59</f>
        <v>200</v>
      </c>
    </row>
    <row r="61" spans="1:6" s="88" customFormat="1" ht="25.5">
      <c r="A61" s="106" t="s">
        <v>180</v>
      </c>
      <c r="B61" s="106"/>
      <c r="C61" s="99" t="s">
        <v>46</v>
      </c>
      <c r="D61" s="110" t="s">
        <v>418</v>
      </c>
      <c r="E61" s="110"/>
      <c r="F61" s="112">
        <f>F62</f>
        <v>300</v>
      </c>
    </row>
    <row r="62" spans="1:6" s="88" customFormat="1" ht="25.5">
      <c r="A62" s="106" t="s">
        <v>41</v>
      </c>
      <c r="B62" s="106"/>
      <c r="C62" s="99" t="s">
        <v>46</v>
      </c>
      <c r="D62" s="110" t="s">
        <v>418</v>
      </c>
      <c r="E62" s="110">
        <v>244</v>
      </c>
      <c r="F62" s="112">
        <f>'Пр.7 Р.П. ЦС. ВР'!E61</f>
        <v>300</v>
      </c>
    </row>
    <row r="63" spans="1:6" ht="38.25">
      <c r="A63" s="106" t="s">
        <v>174</v>
      </c>
      <c r="B63" s="368"/>
      <c r="C63" s="148" t="s">
        <v>46</v>
      </c>
      <c r="D63" s="110" t="s">
        <v>419</v>
      </c>
      <c r="E63" s="110"/>
      <c r="F63" s="112">
        <v>15.2</v>
      </c>
    </row>
    <row r="64" spans="1:6" ht="12.75">
      <c r="A64" s="115" t="s">
        <v>70</v>
      </c>
      <c r="B64" s="366"/>
      <c r="C64" s="148" t="s">
        <v>46</v>
      </c>
      <c r="D64" s="110" t="s">
        <v>419</v>
      </c>
      <c r="E64" s="110">
        <v>852</v>
      </c>
      <c r="F64" s="112">
        <f>'Пр.7 Р.П. ЦС. ВР'!E63</f>
        <v>15.2</v>
      </c>
    </row>
    <row r="65" spans="1:6" s="176" customFormat="1" ht="15">
      <c r="A65" s="171" t="s">
        <v>442</v>
      </c>
      <c r="B65" s="369"/>
      <c r="C65" s="175" t="s">
        <v>282</v>
      </c>
      <c r="D65" s="172"/>
      <c r="E65" s="172"/>
      <c r="F65" s="174">
        <f>F66</f>
        <v>510.1</v>
      </c>
    </row>
    <row r="66" spans="1:6" s="187" customFormat="1" ht="15">
      <c r="A66" s="171" t="s">
        <v>284</v>
      </c>
      <c r="B66" s="369"/>
      <c r="C66" s="175" t="s">
        <v>285</v>
      </c>
      <c r="D66" s="172"/>
      <c r="E66" s="172"/>
      <c r="F66" s="174">
        <f>F67</f>
        <v>510.1</v>
      </c>
    </row>
    <row r="67" spans="1:6" s="138" customFormat="1" ht="12.75">
      <c r="A67" s="94" t="s">
        <v>173</v>
      </c>
      <c r="B67" s="365"/>
      <c r="C67" s="147" t="s">
        <v>285</v>
      </c>
      <c r="D67" s="116" t="s">
        <v>0</v>
      </c>
      <c r="E67" s="116"/>
      <c r="F67" s="118">
        <f>F68</f>
        <v>510.1</v>
      </c>
    </row>
    <row r="68" spans="1:6" s="138" customFormat="1" ht="12.75">
      <c r="A68" s="96" t="s">
        <v>91</v>
      </c>
      <c r="B68" s="367"/>
      <c r="C68" s="147" t="s">
        <v>285</v>
      </c>
      <c r="D68" s="91" t="s">
        <v>87</v>
      </c>
      <c r="E68" s="91"/>
      <c r="F68" s="92">
        <f>F69</f>
        <v>510.1</v>
      </c>
    </row>
    <row r="69" spans="1:6" s="88" customFormat="1" ht="38.25">
      <c r="A69" s="123" t="s">
        <v>444</v>
      </c>
      <c r="B69" s="123"/>
      <c r="C69" s="111" t="s">
        <v>285</v>
      </c>
      <c r="D69" s="110" t="s">
        <v>443</v>
      </c>
      <c r="E69" s="110"/>
      <c r="F69" s="112">
        <f>'Пр.7 Р.П. ЦС. ВР'!E68</f>
        <v>510.1</v>
      </c>
    </row>
    <row r="70" spans="1:6" s="146" customFormat="1" ht="12.75">
      <c r="A70" s="106" t="s">
        <v>177</v>
      </c>
      <c r="B70" s="106"/>
      <c r="C70" s="111" t="s">
        <v>285</v>
      </c>
      <c r="D70" s="110" t="s">
        <v>443</v>
      </c>
      <c r="E70" s="110">
        <v>111</v>
      </c>
      <c r="F70" s="112">
        <f>'Пр.7 Р.П. ЦС. ВР'!E69</f>
        <v>480</v>
      </c>
    </row>
    <row r="71" spans="1:6" s="97" customFormat="1" ht="25.5">
      <c r="A71" s="106" t="s">
        <v>178</v>
      </c>
      <c r="B71" s="106"/>
      <c r="C71" s="111" t="s">
        <v>285</v>
      </c>
      <c r="D71" s="110" t="s">
        <v>443</v>
      </c>
      <c r="E71" s="110">
        <v>112</v>
      </c>
      <c r="F71" s="112">
        <f>'Пр.7 Р.П. ЦС. ВР'!E70</f>
        <v>0.3</v>
      </c>
    </row>
    <row r="72" spans="1:6" s="101" customFormat="1" ht="25.5">
      <c r="A72" s="106" t="s">
        <v>41</v>
      </c>
      <c r="B72" s="106"/>
      <c r="C72" s="111" t="s">
        <v>285</v>
      </c>
      <c r="D72" s="110" t="s">
        <v>443</v>
      </c>
      <c r="E72" s="110">
        <v>244</v>
      </c>
      <c r="F72" s="112">
        <f>'Пр.7 Р.П. ЦС. ВР'!E71</f>
        <v>29.8</v>
      </c>
    </row>
    <row r="73" spans="1:6" s="176" customFormat="1" ht="28.5">
      <c r="A73" s="171" t="s">
        <v>101</v>
      </c>
      <c r="B73" s="369"/>
      <c r="C73" s="175" t="s">
        <v>100</v>
      </c>
      <c r="D73" s="172"/>
      <c r="E73" s="172"/>
      <c r="F73" s="174">
        <f>F74+F79+F84</f>
        <v>800</v>
      </c>
    </row>
    <row r="74" spans="1:6" s="187" customFormat="1" ht="42.75">
      <c r="A74" s="171" t="s">
        <v>102</v>
      </c>
      <c r="B74" s="369"/>
      <c r="C74" s="175" t="s">
        <v>81</v>
      </c>
      <c r="D74" s="172"/>
      <c r="E74" s="172"/>
      <c r="F74" s="174">
        <f>F75</f>
        <v>700</v>
      </c>
    </row>
    <row r="75" spans="1:6" s="101" customFormat="1" ht="25.5">
      <c r="A75" s="94" t="s">
        <v>420</v>
      </c>
      <c r="B75" s="365"/>
      <c r="C75" s="147" t="s">
        <v>81</v>
      </c>
      <c r="D75" s="91" t="s">
        <v>2</v>
      </c>
      <c r="E75" s="91"/>
      <c r="F75" s="92">
        <f>F76</f>
        <v>700</v>
      </c>
    </row>
    <row r="76" spans="1:6" s="97" customFormat="1" ht="51">
      <c r="A76" s="96" t="s">
        <v>421</v>
      </c>
      <c r="B76" s="367"/>
      <c r="C76" s="147" t="s">
        <v>81</v>
      </c>
      <c r="D76" s="91" t="s">
        <v>7</v>
      </c>
      <c r="E76" s="91"/>
      <c r="F76" s="92">
        <f>F77</f>
        <v>700</v>
      </c>
    </row>
    <row r="77" spans="1:6" s="101" customFormat="1" ht="89.25">
      <c r="A77" s="103" t="s">
        <v>423</v>
      </c>
      <c r="B77" s="370"/>
      <c r="C77" s="148" t="s">
        <v>81</v>
      </c>
      <c r="D77" s="1" t="s">
        <v>422</v>
      </c>
      <c r="E77" s="1"/>
      <c r="F77" s="100">
        <f>F78</f>
        <v>700</v>
      </c>
    </row>
    <row r="78" spans="1:6" s="101" customFormat="1" ht="25.5">
      <c r="A78" s="115" t="s">
        <v>41</v>
      </c>
      <c r="B78" s="366"/>
      <c r="C78" s="148" t="s">
        <v>81</v>
      </c>
      <c r="D78" s="1" t="s">
        <v>422</v>
      </c>
      <c r="E78" s="1" t="s">
        <v>69</v>
      </c>
      <c r="F78" s="100">
        <f>'Пр.7 Р.П. ЦС. ВР'!E77</f>
        <v>700</v>
      </c>
    </row>
    <row r="79" spans="1:6" s="185" customFormat="1" ht="15">
      <c r="A79" s="181" t="s">
        <v>166</v>
      </c>
      <c r="B79" s="197"/>
      <c r="C79" s="180" t="s">
        <v>167</v>
      </c>
      <c r="D79" s="182"/>
      <c r="E79" s="183"/>
      <c r="F79" s="184">
        <f>F80</f>
        <v>96</v>
      </c>
    </row>
    <row r="80" spans="1:6" s="101" customFormat="1" ht="25.5">
      <c r="A80" s="94" t="s">
        <v>420</v>
      </c>
      <c r="B80" s="365"/>
      <c r="C80" s="147" t="s">
        <v>167</v>
      </c>
      <c r="D80" s="91" t="s">
        <v>2</v>
      </c>
      <c r="E80" s="91"/>
      <c r="F80" s="92">
        <f>F82</f>
        <v>96</v>
      </c>
    </row>
    <row r="81" spans="1:6" s="101" customFormat="1" ht="51">
      <c r="A81" s="340" t="s">
        <v>493</v>
      </c>
      <c r="B81" s="371"/>
      <c r="C81" s="341" t="s">
        <v>167</v>
      </c>
      <c r="D81" s="342" t="s">
        <v>8</v>
      </c>
      <c r="E81" s="91"/>
      <c r="F81" s="92">
        <f>F82</f>
        <v>96</v>
      </c>
    </row>
    <row r="82" spans="1:6" ht="51">
      <c r="A82" s="135" t="s">
        <v>424</v>
      </c>
      <c r="B82" s="135"/>
      <c r="C82" s="122" t="s">
        <v>167</v>
      </c>
      <c r="D82" s="120" t="s">
        <v>425</v>
      </c>
      <c r="E82" s="132"/>
      <c r="F82" s="140">
        <f>F83</f>
        <v>96</v>
      </c>
    </row>
    <row r="83" spans="1:6" ht="25.5">
      <c r="A83" s="106" t="s">
        <v>41</v>
      </c>
      <c r="B83" s="372"/>
      <c r="C83" s="122" t="s">
        <v>167</v>
      </c>
      <c r="D83" s="120" t="s">
        <v>425</v>
      </c>
      <c r="E83" s="121">
        <v>244</v>
      </c>
      <c r="F83" s="140">
        <f>'Пр.7 Р.П. ЦС. ВР'!E82</f>
        <v>96</v>
      </c>
    </row>
    <row r="84" spans="1:6" s="176" customFormat="1" ht="28.5">
      <c r="A84" s="179" t="s">
        <v>164</v>
      </c>
      <c r="B84" s="373"/>
      <c r="C84" s="180" t="s">
        <v>165</v>
      </c>
      <c r="D84" s="172"/>
      <c r="E84" s="172"/>
      <c r="F84" s="174">
        <f>F85</f>
        <v>4</v>
      </c>
    </row>
    <row r="85" spans="1:6" s="101" customFormat="1" ht="25.5">
      <c r="A85" s="94" t="s">
        <v>420</v>
      </c>
      <c r="B85" s="365"/>
      <c r="C85" s="147" t="s">
        <v>165</v>
      </c>
      <c r="D85" s="91" t="s">
        <v>2</v>
      </c>
      <c r="E85" s="91"/>
      <c r="F85" s="92">
        <f>F86</f>
        <v>4</v>
      </c>
    </row>
    <row r="86" spans="1:6" s="97" customFormat="1" ht="51">
      <c r="A86" s="124" t="s">
        <v>426</v>
      </c>
      <c r="B86" s="136"/>
      <c r="C86" s="125" t="s">
        <v>165</v>
      </c>
      <c r="D86" s="134" t="s">
        <v>6</v>
      </c>
      <c r="E86" s="133"/>
      <c r="F86" s="139">
        <f>F87</f>
        <v>4</v>
      </c>
    </row>
    <row r="87" spans="1:6" s="144" customFormat="1" ht="68.25" customHeight="1">
      <c r="A87" s="129" t="s">
        <v>427</v>
      </c>
      <c r="B87" s="135"/>
      <c r="C87" s="122" t="s">
        <v>165</v>
      </c>
      <c r="D87" s="126" t="s">
        <v>428</v>
      </c>
      <c r="E87" s="133"/>
      <c r="F87" s="140">
        <f>F88</f>
        <v>4</v>
      </c>
    </row>
    <row r="88" spans="1:6" s="144" customFormat="1" ht="25.5">
      <c r="A88" s="106" t="s">
        <v>41</v>
      </c>
      <c r="B88" s="372"/>
      <c r="C88" s="122" t="s">
        <v>165</v>
      </c>
      <c r="D88" s="126" t="s">
        <v>428</v>
      </c>
      <c r="E88" s="121">
        <v>244</v>
      </c>
      <c r="F88" s="140">
        <f>'Пр.7 Р.П. ЦС. ВР'!E87</f>
        <v>4</v>
      </c>
    </row>
    <row r="89" spans="1:6" s="176" customFormat="1" ht="15">
      <c r="A89" s="171" t="s">
        <v>104</v>
      </c>
      <c r="B89" s="369"/>
      <c r="C89" s="175" t="s">
        <v>103</v>
      </c>
      <c r="D89" s="172"/>
      <c r="E89" s="172"/>
      <c r="F89" s="174">
        <f>F90+F101</f>
        <v>4789</v>
      </c>
    </row>
    <row r="90" spans="1:6" s="187" customFormat="1" ht="15">
      <c r="A90" s="181" t="s">
        <v>160</v>
      </c>
      <c r="B90" s="197"/>
      <c r="C90" s="180" t="s">
        <v>161</v>
      </c>
      <c r="D90" s="182"/>
      <c r="E90" s="336"/>
      <c r="F90" s="184">
        <f>F91</f>
        <v>4289</v>
      </c>
    </row>
    <row r="91" spans="1:6" ht="25.5">
      <c r="A91" s="124" t="s">
        <v>429</v>
      </c>
      <c r="B91" s="136"/>
      <c r="C91" s="125" t="s">
        <v>161</v>
      </c>
      <c r="D91" s="128" t="s">
        <v>431</v>
      </c>
      <c r="E91" s="131"/>
      <c r="F91" s="139">
        <f>F92+F95</f>
        <v>4289</v>
      </c>
    </row>
    <row r="92" spans="1:6" s="138" customFormat="1" ht="51">
      <c r="A92" s="124" t="s">
        <v>430</v>
      </c>
      <c r="B92" s="136"/>
      <c r="C92" s="125" t="s">
        <v>161</v>
      </c>
      <c r="D92" s="128" t="s">
        <v>432</v>
      </c>
      <c r="E92" s="130"/>
      <c r="F92" s="139">
        <f>F93</f>
        <v>2181.8</v>
      </c>
    </row>
    <row r="93" spans="1:6" ht="63.75">
      <c r="A93" s="129" t="s">
        <v>433</v>
      </c>
      <c r="B93" s="135"/>
      <c r="C93" s="122" t="s">
        <v>161</v>
      </c>
      <c r="D93" s="120" t="s">
        <v>434</v>
      </c>
      <c r="E93" s="131"/>
      <c r="F93" s="140">
        <f>F94</f>
        <v>2181.8</v>
      </c>
    </row>
    <row r="94" spans="1:6" s="97" customFormat="1" ht="25.5">
      <c r="A94" s="106" t="s">
        <v>41</v>
      </c>
      <c r="B94" s="372"/>
      <c r="C94" s="122" t="s">
        <v>161</v>
      </c>
      <c r="D94" s="120" t="s">
        <v>434</v>
      </c>
      <c r="E94" s="121">
        <v>244</v>
      </c>
      <c r="F94" s="140">
        <f>'Пр.7 Р.П. ЦС. ВР'!E93</f>
        <v>2181.8</v>
      </c>
    </row>
    <row r="95" spans="1:6" ht="25.5">
      <c r="A95" s="124" t="s">
        <v>429</v>
      </c>
      <c r="B95" s="136"/>
      <c r="C95" s="125" t="s">
        <v>161</v>
      </c>
      <c r="D95" s="128" t="s">
        <v>431</v>
      </c>
      <c r="E95" s="131"/>
      <c r="F95" s="139">
        <f>F96</f>
        <v>2107.2</v>
      </c>
    </row>
    <row r="96" spans="1:6" s="145" customFormat="1" ht="51">
      <c r="A96" s="124" t="s">
        <v>435</v>
      </c>
      <c r="B96" s="136"/>
      <c r="C96" s="125" t="s">
        <v>161</v>
      </c>
      <c r="D96" s="128" t="s">
        <v>437</v>
      </c>
      <c r="E96" s="133"/>
      <c r="F96" s="139">
        <f>F97+F99</f>
        <v>2107.2</v>
      </c>
    </row>
    <row r="97" spans="1:6" ht="89.25">
      <c r="A97" s="135" t="s">
        <v>436</v>
      </c>
      <c r="B97" s="135"/>
      <c r="C97" s="122" t="s">
        <v>161</v>
      </c>
      <c r="D97" s="120" t="s">
        <v>437</v>
      </c>
      <c r="E97" s="131"/>
      <c r="F97" s="140">
        <f>F98</f>
        <v>720</v>
      </c>
    </row>
    <row r="98" spans="1:6" ht="25.5">
      <c r="A98" s="106" t="s">
        <v>41</v>
      </c>
      <c r="B98" s="372"/>
      <c r="C98" s="122" t="s">
        <v>161</v>
      </c>
      <c r="D98" s="120" t="s">
        <v>437</v>
      </c>
      <c r="E98" s="121">
        <v>244</v>
      </c>
      <c r="F98" s="140">
        <f>'Пр.7 Р.П. ЦС. ВР'!E97</f>
        <v>720</v>
      </c>
    </row>
    <row r="99" spans="1:6" s="145" customFormat="1" ht="76.5">
      <c r="A99" s="135" t="s">
        <v>438</v>
      </c>
      <c r="B99" s="135"/>
      <c r="C99" s="122" t="s">
        <v>161</v>
      </c>
      <c r="D99" s="120" t="s">
        <v>439</v>
      </c>
      <c r="E99" s="131"/>
      <c r="F99" s="140">
        <f>F100</f>
        <v>1387.2</v>
      </c>
    </row>
    <row r="100" spans="1:6" s="145" customFormat="1" ht="25.5">
      <c r="A100" s="106" t="s">
        <v>41</v>
      </c>
      <c r="B100" s="372"/>
      <c r="C100" s="122" t="s">
        <v>161</v>
      </c>
      <c r="D100" s="120" t="s">
        <v>439</v>
      </c>
      <c r="E100" s="121">
        <v>244</v>
      </c>
      <c r="F100" s="140">
        <f>'Пр.7 Р.П. ЦС. ВР'!E99</f>
        <v>1387.2</v>
      </c>
    </row>
    <row r="101" spans="1:6" s="176" customFormat="1" ht="15">
      <c r="A101" s="171" t="s">
        <v>34</v>
      </c>
      <c r="B101" s="369"/>
      <c r="C101" s="175" t="s">
        <v>33</v>
      </c>
      <c r="D101" s="172"/>
      <c r="E101" s="172"/>
      <c r="F101" s="174">
        <f>F102</f>
        <v>500</v>
      </c>
    </row>
    <row r="102" spans="1:6" s="101" customFormat="1" ht="12.75">
      <c r="A102" s="94" t="s">
        <v>173</v>
      </c>
      <c r="B102" s="365"/>
      <c r="C102" s="147" t="s">
        <v>33</v>
      </c>
      <c r="D102" s="116" t="s">
        <v>0</v>
      </c>
      <c r="E102" s="116"/>
      <c r="F102" s="118">
        <f>F103</f>
        <v>500</v>
      </c>
    </row>
    <row r="103" spans="1:6" s="97" customFormat="1" ht="12.75">
      <c r="A103" s="96" t="s">
        <v>91</v>
      </c>
      <c r="B103" s="96"/>
      <c r="C103" s="90" t="s">
        <v>33</v>
      </c>
      <c r="D103" s="143" t="s">
        <v>87</v>
      </c>
      <c r="E103" s="143"/>
      <c r="F103" s="92">
        <f>F104</f>
        <v>500</v>
      </c>
    </row>
    <row r="104" spans="1:6" s="101" customFormat="1" ht="12.75">
      <c r="A104" s="103" t="s">
        <v>440</v>
      </c>
      <c r="B104" s="370"/>
      <c r="C104" s="148" t="s">
        <v>33</v>
      </c>
      <c r="D104" s="1" t="s">
        <v>441</v>
      </c>
      <c r="E104" s="1"/>
      <c r="F104" s="100">
        <f>F105</f>
        <v>500</v>
      </c>
    </row>
    <row r="105" spans="1:6" s="101" customFormat="1" ht="25.5">
      <c r="A105" s="106" t="s">
        <v>41</v>
      </c>
      <c r="B105" s="368"/>
      <c r="C105" s="148" t="s">
        <v>33</v>
      </c>
      <c r="D105" s="1" t="s">
        <v>441</v>
      </c>
      <c r="E105" s="1" t="s">
        <v>69</v>
      </c>
      <c r="F105" s="100">
        <f>'Пр.7 Р.П. ЦС. ВР'!E104</f>
        <v>500</v>
      </c>
    </row>
    <row r="106" spans="1:6" s="176" customFormat="1" ht="15">
      <c r="A106" s="186" t="s">
        <v>171</v>
      </c>
      <c r="B106" s="374"/>
      <c r="C106" s="175" t="s">
        <v>94</v>
      </c>
      <c r="D106" s="172"/>
      <c r="E106" s="172"/>
      <c r="F106" s="174">
        <f>F107+F127+F139</f>
        <v>31745.7</v>
      </c>
    </row>
    <row r="107" spans="1:6" s="187" customFormat="1" ht="15">
      <c r="A107" s="186" t="s">
        <v>26</v>
      </c>
      <c r="B107" s="374"/>
      <c r="C107" s="175" t="s">
        <v>25</v>
      </c>
      <c r="D107" s="172"/>
      <c r="E107" s="172"/>
      <c r="F107" s="174">
        <f>F108+F114+F121</f>
        <v>15100</v>
      </c>
    </row>
    <row r="108" spans="1:6" s="101" customFormat="1" ht="12.75">
      <c r="A108" s="94" t="s">
        <v>173</v>
      </c>
      <c r="B108" s="365"/>
      <c r="C108" s="147" t="s">
        <v>25</v>
      </c>
      <c r="D108" s="116" t="s">
        <v>0</v>
      </c>
      <c r="E108" s="116"/>
      <c r="F108" s="118">
        <f>F109</f>
        <v>2100</v>
      </c>
    </row>
    <row r="109" spans="1:6" s="88" customFormat="1" ht="12.75">
      <c r="A109" s="96" t="s">
        <v>91</v>
      </c>
      <c r="B109" s="367"/>
      <c r="C109" s="147" t="s">
        <v>25</v>
      </c>
      <c r="D109" s="91" t="s">
        <v>87</v>
      </c>
      <c r="E109" s="91"/>
      <c r="F109" s="92">
        <f>F110+F112</f>
        <v>2100</v>
      </c>
    </row>
    <row r="110" spans="1:6" ht="38.25">
      <c r="A110" s="170" t="s">
        <v>452</v>
      </c>
      <c r="B110" s="375"/>
      <c r="C110" s="148" t="s">
        <v>25</v>
      </c>
      <c r="D110" s="120" t="s">
        <v>453</v>
      </c>
      <c r="E110" s="131"/>
      <c r="F110" s="140">
        <f>F111</f>
        <v>700</v>
      </c>
    </row>
    <row r="111" spans="1:6" ht="25.5">
      <c r="A111" s="70" t="s">
        <v>182</v>
      </c>
      <c r="B111" s="114"/>
      <c r="C111" s="148" t="s">
        <v>25</v>
      </c>
      <c r="D111" s="120" t="s">
        <v>453</v>
      </c>
      <c r="E111" s="121">
        <v>243</v>
      </c>
      <c r="F111" s="140">
        <f>'Пр.7 Р.П. ЦС. ВР'!E110</f>
        <v>700</v>
      </c>
    </row>
    <row r="112" spans="1:6" ht="38.25">
      <c r="A112" s="70" t="s">
        <v>459</v>
      </c>
      <c r="B112" s="114"/>
      <c r="C112" s="148" t="s">
        <v>25</v>
      </c>
      <c r="D112" s="120" t="s">
        <v>460</v>
      </c>
      <c r="E112" s="337"/>
      <c r="F112" s="140">
        <f>F113</f>
        <v>1400</v>
      </c>
    </row>
    <row r="113" spans="1:6" s="101" customFormat="1" ht="25.5">
      <c r="A113" s="106" t="s">
        <v>41</v>
      </c>
      <c r="B113" s="368"/>
      <c r="C113" s="148" t="s">
        <v>25</v>
      </c>
      <c r="D113" s="120" t="s">
        <v>460</v>
      </c>
      <c r="E113" s="1" t="s">
        <v>69</v>
      </c>
      <c r="F113" s="100">
        <f>'Пр.7 Р.П. ЦС. ВР'!E112</f>
        <v>1400</v>
      </c>
    </row>
    <row r="114" spans="1:6" s="138" customFormat="1" ht="38.25">
      <c r="A114" s="94" t="s">
        <v>454</v>
      </c>
      <c r="B114" s="94"/>
      <c r="C114" s="90" t="s">
        <v>25</v>
      </c>
      <c r="D114" s="91" t="s">
        <v>76</v>
      </c>
      <c r="E114" s="91"/>
      <c r="F114" s="92">
        <f>F115+F118</f>
        <v>1900</v>
      </c>
    </row>
    <row r="115" spans="1:6" s="150" customFormat="1" ht="63.75" customHeight="1">
      <c r="A115" s="195" t="s">
        <v>455</v>
      </c>
      <c r="B115" s="195"/>
      <c r="C115" s="90" t="s">
        <v>25</v>
      </c>
      <c r="D115" s="91" t="s">
        <v>456</v>
      </c>
      <c r="E115" s="91"/>
      <c r="F115" s="92">
        <f>F116</f>
        <v>1100</v>
      </c>
    </row>
    <row r="116" spans="1:6" s="150" customFormat="1" ht="70.5" customHeight="1">
      <c r="A116" s="102" t="s">
        <v>457</v>
      </c>
      <c r="B116" s="376"/>
      <c r="C116" s="148" t="s">
        <v>25</v>
      </c>
      <c r="D116" s="338" t="s">
        <v>458</v>
      </c>
      <c r="E116" s="1"/>
      <c r="F116" s="100">
        <f>F117</f>
        <v>1100</v>
      </c>
    </row>
    <row r="117" spans="1:6" s="149" customFormat="1" ht="25.5">
      <c r="A117" s="70" t="s">
        <v>182</v>
      </c>
      <c r="B117" s="114"/>
      <c r="C117" s="148" t="s">
        <v>25</v>
      </c>
      <c r="D117" s="338" t="s">
        <v>458</v>
      </c>
      <c r="E117" s="121">
        <v>243</v>
      </c>
      <c r="F117" s="140">
        <f>'Пр.7 Р.П. ЦС. ВР'!E116</f>
        <v>1100</v>
      </c>
    </row>
    <row r="118" spans="1:6" s="150" customFormat="1" ht="81" customHeight="1">
      <c r="A118" s="195" t="s">
        <v>514</v>
      </c>
      <c r="B118" s="90"/>
      <c r="C118" s="91" t="s">
        <v>25</v>
      </c>
      <c r="D118" s="91" t="s">
        <v>512</v>
      </c>
      <c r="E118" s="92"/>
      <c r="F118" s="92">
        <f>F119</f>
        <v>800</v>
      </c>
    </row>
    <row r="119" spans="1:6" s="150" customFormat="1" ht="77.25" customHeight="1">
      <c r="A119" s="102" t="s">
        <v>513</v>
      </c>
      <c r="B119" s="148"/>
      <c r="C119" s="338" t="s">
        <v>25</v>
      </c>
      <c r="D119" s="338" t="s">
        <v>511</v>
      </c>
      <c r="E119" s="100"/>
      <c r="F119" s="100">
        <f>F120</f>
        <v>800</v>
      </c>
    </row>
    <row r="120" spans="1:6" s="149" customFormat="1" ht="25.5">
      <c r="A120" s="70" t="s">
        <v>182</v>
      </c>
      <c r="B120" s="148"/>
      <c r="C120" s="338" t="s">
        <v>25</v>
      </c>
      <c r="D120" s="338" t="s">
        <v>511</v>
      </c>
      <c r="E120" s="1" t="s">
        <v>69</v>
      </c>
      <c r="F120" s="140">
        <f>'Пр.7 Р.П. ЦС. ВР'!E119</f>
        <v>800</v>
      </c>
    </row>
    <row r="121" spans="1:6" s="145" customFormat="1" ht="51">
      <c r="A121" s="124" t="s">
        <v>446</v>
      </c>
      <c r="B121" s="377"/>
      <c r="C121" s="147" t="s">
        <v>25</v>
      </c>
      <c r="D121" s="125" t="s">
        <v>1</v>
      </c>
      <c r="E121" s="127"/>
      <c r="F121" s="139">
        <f>F122</f>
        <v>11100</v>
      </c>
    </row>
    <row r="122" spans="1:6" s="138" customFormat="1" ht="102">
      <c r="A122" s="124" t="s">
        <v>448</v>
      </c>
      <c r="B122" s="377"/>
      <c r="C122" s="147" t="s">
        <v>25</v>
      </c>
      <c r="D122" s="128" t="s">
        <v>447</v>
      </c>
      <c r="E122" s="130"/>
      <c r="F122" s="139">
        <f>F123+F125</f>
        <v>11100</v>
      </c>
    </row>
    <row r="123" spans="1:6" ht="127.5">
      <c r="A123" s="129" t="s">
        <v>450</v>
      </c>
      <c r="B123" s="378"/>
      <c r="C123" s="148" t="s">
        <v>25</v>
      </c>
      <c r="D123" s="120" t="s">
        <v>449</v>
      </c>
      <c r="E123" s="131"/>
      <c r="F123" s="140">
        <f>F124</f>
        <v>2937.35</v>
      </c>
    </row>
    <row r="124" spans="1:6" ht="25.5">
      <c r="A124" s="119" t="s">
        <v>28</v>
      </c>
      <c r="B124" s="379"/>
      <c r="C124" s="148" t="s">
        <v>25</v>
      </c>
      <c r="D124" s="120" t="s">
        <v>449</v>
      </c>
      <c r="E124" s="121">
        <v>412</v>
      </c>
      <c r="F124" s="140">
        <f>'Пр.7 Р.П. ЦС. ВР'!E123</f>
        <v>2937.35</v>
      </c>
    </row>
    <row r="125" spans="1:6" s="145" customFormat="1" ht="127.5">
      <c r="A125" s="129" t="s">
        <v>451</v>
      </c>
      <c r="B125" s="378"/>
      <c r="C125" s="148" t="s">
        <v>25</v>
      </c>
      <c r="D125" s="120" t="s">
        <v>491</v>
      </c>
      <c r="E125" s="131"/>
      <c r="F125" s="140">
        <f>F126</f>
        <v>8162.65</v>
      </c>
    </row>
    <row r="126" spans="1:6" s="138" customFormat="1" ht="25.5">
      <c r="A126" s="119" t="s">
        <v>28</v>
      </c>
      <c r="B126" s="379"/>
      <c r="C126" s="148" t="s">
        <v>25</v>
      </c>
      <c r="D126" s="120" t="s">
        <v>491</v>
      </c>
      <c r="E126" s="121">
        <v>412</v>
      </c>
      <c r="F126" s="140">
        <f>'Пр.7 Р.П. ЦС. ВР'!E125</f>
        <v>8162.65</v>
      </c>
    </row>
    <row r="127" spans="1:6" s="188" customFormat="1" ht="15">
      <c r="A127" s="186" t="s">
        <v>79</v>
      </c>
      <c r="B127" s="374"/>
      <c r="C127" s="175" t="s">
        <v>78</v>
      </c>
      <c r="D127" s="172"/>
      <c r="E127" s="172"/>
      <c r="F127" s="174">
        <f>F128+F132</f>
        <v>3000</v>
      </c>
    </row>
    <row r="128" spans="1:6" ht="12.75">
      <c r="A128" s="94" t="s">
        <v>173</v>
      </c>
      <c r="B128" s="365"/>
      <c r="C128" s="147" t="s">
        <v>78</v>
      </c>
      <c r="D128" s="116" t="s">
        <v>0</v>
      </c>
      <c r="E128" s="116"/>
      <c r="F128" s="118">
        <f>F129</f>
        <v>400</v>
      </c>
    </row>
    <row r="129" spans="1:6" ht="12.75">
      <c r="A129" s="96" t="s">
        <v>91</v>
      </c>
      <c r="B129" s="367"/>
      <c r="C129" s="147" t="s">
        <v>78</v>
      </c>
      <c r="D129" s="91" t="s">
        <v>87</v>
      </c>
      <c r="E129" s="91"/>
      <c r="F129" s="92">
        <f>F130</f>
        <v>400</v>
      </c>
    </row>
    <row r="130" spans="1:6" ht="25.5">
      <c r="A130" s="119" t="s">
        <v>461</v>
      </c>
      <c r="B130" s="379"/>
      <c r="C130" s="148" t="s">
        <v>78</v>
      </c>
      <c r="D130" s="120" t="s">
        <v>296</v>
      </c>
      <c r="E130" s="121"/>
      <c r="F130" s="140">
        <f>F131</f>
        <v>400</v>
      </c>
    </row>
    <row r="131" spans="1:6" ht="38.25">
      <c r="A131" s="103" t="s">
        <v>35</v>
      </c>
      <c r="B131" s="370"/>
      <c r="C131" s="148" t="s">
        <v>78</v>
      </c>
      <c r="D131" s="120" t="s">
        <v>296</v>
      </c>
      <c r="E131" s="121">
        <v>810</v>
      </c>
      <c r="F131" s="140">
        <v>400</v>
      </c>
    </row>
    <row r="132" spans="1:6" s="138" customFormat="1" ht="38.25">
      <c r="A132" s="94" t="s">
        <v>454</v>
      </c>
      <c r="B132" s="94"/>
      <c r="C132" s="90" t="s">
        <v>78</v>
      </c>
      <c r="D132" s="91" t="s">
        <v>76</v>
      </c>
      <c r="E132" s="91"/>
      <c r="F132" s="92">
        <f>F133+F136</f>
        <v>2600</v>
      </c>
    </row>
    <row r="133" spans="1:6" s="138" customFormat="1" ht="78.75" customHeight="1">
      <c r="A133" s="96" t="s">
        <v>462</v>
      </c>
      <c r="B133" s="96"/>
      <c r="C133" s="90" t="s">
        <v>78</v>
      </c>
      <c r="D133" s="91" t="s">
        <v>80</v>
      </c>
      <c r="E133" s="91"/>
      <c r="F133" s="92">
        <f>F134</f>
        <v>1000</v>
      </c>
    </row>
    <row r="134" spans="1:6" ht="102">
      <c r="A134" s="98" t="s">
        <v>463</v>
      </c>
      <c r="B134" s="98"/>
      <c r="C134" s="99" t="s">
        <v>78</v>
      </c>
      <c r="D134" s="1" t="s">
        <v>464</v>
      </c>
      <c r="E134" s="1"/>
      <c r="F134" s="100">
        <f>F135</f>
        <v>1000</v>
      </c>
    </row>
    <row r="135" spans="1:6" s="88" customFormat="1" ht="25.5">
      <c r="A135" s="106" t="s">
        <v>41</v>
      </c>
      <c r="B135" s="106"/>
      <c r="C135" s="99" t="s">
        <v>78</v>
      </c>
      <c r="D135" s="1" t="s">
        <v>464</v>
      </c>
      <c r="E135" s="1" t="s">
        <v>69</v>
      </c>
      <c r="F135" s="100">
        <f>'Пр.7 Р.П. ЦС. ВР'!E134</f>
        <v>1000</v>
      </c>
    </row>
    <row r="136" spans="1:6" s="150" customFormat="1" ht="92.25" customHeight="1">
      <c r="A136" s="96" t="s">
        <v>465</v>
      </c>
      <c r="B136" s="96"/>
      <c r="C136" s="90" t="s">
        <v>78</v>
      </c>
      <c r="D136" s="91" t="s">
        <v>466</v>
      </c>
      <c r="E136" s="91"/>
      <c r="F136" s="92">
        <f>F137</f>
        <v>1600</v>
      </c>
    </row>
    <row r="137" spans="1:6" s="150" customFormat="1" ht="102">
      <c r="A137" s="102" t="s">
        <v>467</v>
      </c>
      <c r="B137" s="102"/>
      <c r="C137" s="99" t="s">
        <v>78</v>
      </c>
      <c r="D137" s="1" t="s">
        <v>468</v>
      </c>
      <c r="E137" s="1"/>
      <c r="F137" s="100">
        <f>F138</f>
        <v>1600</v>
      </c>
    </row>
    <row r="138" spans="1:6" ht="25.5">
      <c r="A138" s="106" t="s">
        <v>41</v>
      </c>
      <c r="B138" s="106"/>
      <c r="C138" s="99" t="s">
        <v>78</v>
      </c>
      <c r="D138" s="1" t="s">
        <v>468</v>
      </c>
      <c r="E138" s="1" t="s">
        <v>69</v>
      </c>
      <c r="F138" s="100">
        <f>'Пр.7 Р.П. ЦС. ВР'!E137</f>
        <v>1600</v>
      </c>
    </row>
    <row r="139" spans="1:6" s="189" customFormat="1" ht="15">
      <c r="A139" s="186" t="s">
        <v>162</v>
      </c>
      <c r="B139" s="374"/>
      <c r="C139" s="175" t="s">
        <v>163</v>
      </c>
      <c r="D139" s="172"/>
      <c r="E139" s="172"/>
      <c r="F139" s="92">
        <f>F140+F153+F161</f>
        <v>13645.7</v>
      </c>
    </row>
    <row r="140" spans="1:6" ht="12.75">
      <c r="A140" s="94" t="s">
        <v>173</v>
      </c>
      <c r="B140" s="365"/>
      <c r="C140" s="147" t="s">
        <v>163</v>
      </c>
      <c r="D140" s="116" t="s">
        <v>0</v>
      </c>
      <c r="E140" s="116"/>
      <c r="F140" s="118">
        <f>F141</f>
        <v>10526.52</v>
      </c>
    </row>
    <row r="141" spans="1:6" ht="12.75">
      <c r="A141" s="96" t="s">
        <v>91</v>
      </c>
      <c r="B141" s="367"/>
      <c r="C141" s="147" t="s">
        <v>163</v>
      </c>
      <c r="D141" s="91" t="s">
        <v>87</v>
      </c>
      <c r="E141" s="91"/>
      <c r="F141" s="92">
        <f>F142+F147+F149+F151</f>
        <v>10526.52</v>
      </c>
    </row>
    <row r="142" spans="1:6" s="88" customFormat="1" ht="38.25">
      <c r="A142" s="123" t="s">
        <v>176</v>
      </c>
      <c r="B142" s="123"/>
      <c r="C142" s="111" t="s">
        <v>163</v>
      </c>
      <c r="D142" s="110" t="s">
        <v>88</v>
      </c>
      <c r="E142" s="110"/>
      <c r="F142" s="112">
        <f>F143+F144+F145+F146</f>
        <v>6776.5199999999995</v>
      </c>
    </row>
    <row r="143" spans="1:6" s="146" customFormat="1" ht="16.5" customHeight="1">
      <c r="A143" s="106" t="s">
        <v>177</v>
      </c>
      <c r="B143" s="106"/>
      <c r="C143" s="111" t="s">
        <v>163</v>
      </c>
      <c r="D143" s="110" t="s">
        <v>88</v>
      </c>
      <c r="E143" s="110">
        <v>111</v>
      </c>
      <c r="F143" s="112">
        <f>'Пр.7 Р.П. ЦС. ВР'!E142</f>
        <v>6456.9</v>
      </c>
    </row>
    <row r="144" spans="1:6" s="97" customFormat="1" ht="25.5" hidden="1">
      <c r="A144" s="106" t="s">
        <v>178</v>
      </c>
      <c r="B144" s="106"/>
      <c r="C144" s="111" t="s">
        <v>163</v>
      </c>
      <c r="D144" s="110" t="s">
        <v>88</v>
      </c>
      <c r="E144" s="110">
        <v>112</v>
      </c>
      <c r="F144" s="112">
        <v>0</v>
      </c>
    </row>
    <row r="145" spans="1:6" s="101" customFormat="1" ht="25.5">
      <c r="A145" s="106" t="s">
        <v>41</v>
      </c>
      <c r="B145" s="106"/>
      <c r="C145" s="111" t="s">
        <v>163</v>
      </c>
      <c r="D145" s="110" t="s">
        <v>88</v>
      </c>
      <c r="E145" s="110">
        <v>244</v>
      </c>
      <c r="F145" s="112">
        <f>'Пр.7 Р.П. ЦС. ВР'!E144</f>
        <v>299.62</v>
      </c>
    </row>
    <row r="146" spans="1:6" s="101" customFormat="1" ht="12.75">
      <c r="A146" s="106" t="s">
        <v>70</v>
      </c>
      <c r="B146" s="106"/>
      <c r="C146" s="111" t="s">
        <v>163</v>
      </c>
      <c r="D146" s="110" t="s">
        <v>88</v>
      </c>
      <c r="E146" s="110">
        <v>852</v>
      </c>
      <c r="F146" s="112">
        <f>'Пр.7 Р.П. ЦС. ВР'!E145</f>
        <v>20</v>
      </c>
    </row>
    <row r="147" spans="1:6" ht="25.5">
      <c r="A147" s="123" t="s">
        <v>470</v>
      </c>
      <c r="B147" s="380"/>
      <c r="C147" s="148" t="s">
        <v>163</v>
      </c>
      <c r="D147" s="120" t="s">
        <v>469</v>
      </c>
      <c r="E147" s="121"/>
      <c r="F147" s="140">
        <f>F148</f>
        <v>2800</v>
      </c>
    </row>
    <row r="148" spans="1:6" ht="25.5">
      <c r="A148" s="106" t="s">
        <v>41</v>
      </c>
      <c r="B148" s="368"/>
      <c r="C148" s="148" t="s">
        <v>163</v>
      </c>
      <c r="D148" s="120" t="s">
        <v>469</v>
      </c>
      <c r="E148" s="121">
        <v>244</v>
      </c>
      <c r="F148" s="140">
        <f>'Пр.7 Р.П. ЦС. ВР'!E147</f>
        <v>2800</v>
      </c>
    </row>
    <row r="149" spans="1:6" s="149" customFormat="1" ht="38.25">
      <c r="A149" s="119" t="s">
        <v>471</v>
      </c>
      <c r="B149" s="379"/>
      <c r="C149" s="148" t="s">
        <v>163</v>
      </c>
      <c r="D149" s="120" t="s">
        <v>472</v>
      </c>
      <c r="E149" s="121"/>
      <c r="F149" s="140">
        <f>F150</f>
        <v>250</v>
      </c>
    </row>
    <row r="150" spans="1:6" s="144" customFormat="1" ht="25.5">
      <c r="A150" s="106" t="s">
        <v>41</v>
      </c>
      <c r="B150" s="368"/>
      <c r="C150" s="148" t="s">
        <v>163</v>
      </c>
      <c r="D150" s="120" t="s">
        <v>472</v>
      </c>
      <c r="E150" s="121">
        <v>244</v>
      </c>
      <c r="F150" s="140">
        <f>'Пр.7 Р.П. ЦС. ВР'!E149</f>
        <v>250</v>
      </c>
    </row>
    <row r="151" spans="1:6" s="101" customFormat="1" ht="38.25">
      <c r="A151" s="119" t="s">
        <v>473</v>
      </c>
      <c r="B151" s="379"/>
      <c r="C151" s="148" t="s">
        <v>163</v>
      </c>
      <c r="D151" s="120" t="s">
        <v>474</v>
      </c>
      <c r="E151" s="121"/>
      <c r="F151" s="140">
        <f>F152</f>
        <v>700</v>
      </c>
    </row>
    <row r="152" spans="1:6" s="101" customFormat="1" ht="25.5">
      <c r="A152" s="106" t="s">
        <v>41</v>
      </c>
      <c r="B152" s="368"/>
      <c r="C152" s="148" t="s">
        <v>163</v>
      </c>
      <c r="D152" s="120" t="s">
        <v>474</v>
      </c>
      <c r="E152" s="121">
        <v>244</v>
      </c>
      <c r="F152" s="140">
        <f>'Пр.7 Р.П. ЦС. ВР'!E151</f>
        <v>700</v>
      </c>
    </row>
    <row r="153" spans="1:6" s="145" customFormat="1" ht="25.5">
      <c r="A153" s="124" t="s">
        <v>475</v>
      </c>
      <c r="B153" s="377"/>
      <c r="C153" s="147" t="s">
        <v>163</v>
      </c>
      <c r="D153" s="128" t="s">
        <v>82</v>
      </c>
      <c r="E153" s="131"/>
      <c r="F153" s="139">
        <f>F154</f>
        <v>2669.18</v>
      </c>
    </row>
    <row r="154" spans="1:6" s="138" customFormat="1" ht="51">
      <c r="A154" s="124" t="s">
        <v>477</v>
      </c>
      <c r="B154" s="377"/>
      <c r="C154" s="147" t="s">
        <v>163</v>
      </c>
      <c r="D154" s="128" t="s">
        <v>476</v>
      </c>
      <c r="E154" s="131"/>
      <c r="F154" s="139">
        <f>F155+F157+F159</f>
        <v>2669.18</v>
      </c>
    </row>
    <row r="155" spans="1:6" ht="63.75">
      <c r="A155" s="129" t="s">
        <v>478</v>
      </c>
      <c r="B155" s="378"/>
      <c r="C155" s="148" t="s">
        <v>163</v>
      </c>
      <c r="D155" s="120" t="s">
        <v>479</v>
      </c>
      <c r="E155" s="131"/>
      <c r="F155" s="140">
        <f>F156</f>
        <v>155</v>
      </c>
    </row>
    <row r="156" spans="1:6" ht="25.5">
      <c r="A156" s="106" t="s">
        <v>41</v>
      </c>
      <c r="B156" s="368"/>
      <c r="C156" s="148" t="s">
        <v>163</v>
      </c>
      <c r="D156" s="120" t="s">
        <v>479</v>
      </c>
      <c r="E156" s="121">
        <v>244</v>
      </c>
      <c r="F156" s="140">
        <f>'Пр.7 Р.П. ЦС. ВР'!E155</f>
        <v>155</v>
      </c>
    </row>
    <row r="157" spans="1:6" ht="51">
      <c r="A157" s="106" t="s">
        <v>480</v>
      </c>
      <c r="B157" s="368"/>
      <c r="C157" s="148" t="s">
        <v>163</v>
      </c>
      <c r="D157" s="120" t="s">
        <v>481</v>
      </c>
      <c r="E157" s="131"/>
      <c r="F157" s="140">
        <f>F158</f>
        <v>82</v>
      </c>
    </row>
    <row r="158" spans="1:6" ht="25.5">
      <c r="A158" s="106" t="s">
        <v>41</v>
      </c>
      <c r="B158" s="368"/>
      <c r="C158" s="148" t="s">
        <v>163</v>
      </c>
      <c r="D158" s="120" t="s">
        <v>481</v>
      </c>
      <c r="E158" s="121">
        <v>244</v>
      </c>
      <c r="F158" s="140">
        <f>'Пр.7 Р.П. ЦС. ВР'!E157</f>
        <v>82</v>
      </c>
    </row>
    <row r="159" spans="1:6" ht="63.75">
      <c r="A159" s="106" t="s">
        <v>482</v>
      </c>
      <c r="B159" s="368"/>
      <c r="C159" s="148" t="s">
        <v>163</v>
      </c>
      <c r="D159" s="120" t="s">
        <v>489</v>
      </c>
      <c r="E159" s="131"/>
      <c r="F159" s="140">
        <f>F160</f>
        <v>2432.18</v>
      </c>
    </row>
    <row r="160" spans="1:6" ht="25.5">
      <c r="A160" s="106" t="s">
        <v>41</v>
      </c>
      <c r="B160" s="368"/>
      <c r="C160" s="148" t="s">
        <v>163</v>
      </c>
      <c r="D160" s="120" t="s">
        <v>489</v>
      </c>
      <c r="E160" s="121">
        <v>244</v>
      </c>
      <c r="F160" s="140">
        <v>2432.18</v>
      </c>
    </row>
    <row r="161" spans="1:6" s="138" customFormat="1" ht="51">
      <c r="A161" s="124" t="s">
        <v>483</v>
      </c>
      <c r="B161" s="377"/>
      <c r="C161" s="147" t="s">
        <v>163</v>
      </c>
      <c r="D161" s="128" t="s">
        <v>172</v>
      </c>
      <c r="E161" s="131"/>
      <c r="F161" s="139">
        <f>F162+F164</f>
        <v>450</v>
      </c>
    </row>
    <row r="162" spans="1:6" ht="63.75">
      <c r="A162" s="129" t="s">
        <v>484</v>
      </c>
      <c r="B162" s="378"/>
      <c r="C162" s="148" t="s">
        <v>163</v>
      </c>
      <c r="D162" s="120" t="s">
        <v>496</v>
      </c>
      <c r="E162" s="131"/>
      <c r="F162" s="140">
        <f>F163</f>
        <v>227</v>
      </c>
    </row>
    <row r="163" spans="1:6" ht="25.5">
      <c r="A163" s="106" t="s">
        <v>41</v>
      </c>
      <c r="B163" s="368"/>
      <c r="C163" s="148" t="s">
        <v>163</v>
      </c>
      <c r="D163" s="120" t="s">
        <v>496</v>
      </c>
      <c r="E163" s="121">
        <v>244</v>
      </c>
      <c r="F163" s="140">
        <f>'Пр.7 Р.П. ЦС. ВР'!E162</f>
        <v>227</v>
      </c>
    </row>
    <row r="164" spans="1:6" ht="51">
      <c r="A164" s="129" t="s">
        <v>485</v>
      </c>
      <c r="B164" s="378"/>
      <c r="C164" s="148" t="s">
        <v>163</v>
      </c>
      <c r="D164" s="120" t="s">
        <v>497</v>
      </c>
      <c r="E164" s="131"/>
      <c r="F164" s="140">
        <f>F165</f>
        <v>223</v>
      </c>
    </row>
    <row r="165" spans="1:6" ht="25.5">
      <c r="A165" s="106" t="s">
        <v>41</v>
      </c>
      <c r="B165" s="368"/>
      <c r="C165" s="148" t="s">
        <v>163</v>
      </c>
      <c r="D165" s="120" t="s">
        <v>497</v>
      </c>
      <c r="E165" s="121">
        <v>244</v>
      </c>
      <c r="F165" s="140">
        <f>'Пр.7 Р.П. ЦС. ВР'!E164</f>
        <v>223</v>
      </c>
    </row>
    <row r="166" spans="1:6" s="188" customFormat="1" ht="15">
      <c r="A166" s="171" t="s">
        <v>108</v>
      </c>
      <c r="B166" s="171"/>
      <c r="C166" s="173" t="s">
        <v>105</v>
      </c>
      <c r="D166" s="172"/>
      <c r="E166" s="172"/>
      <c r="F166" s="174">
        <f>F167</f>
        <v>11466.6</v>
      </c>
    </row>
    <row r="167" spans="1:6" s="185" customFormat="1" ht="15">
      <c r="A167" s="171" t="s">
        <v>19</v>
      </c>
      <c r="B167" s="171"/>
      <c r="C167" s="173" t="s">
        <v>18</v>
      </c>
      <c r="D167" s="172"/>
      <c r="E167" s="172"/>
      <c r="F167" s="174">
        <f>F169+F175+F178</f>
        <v>11466.6</v>
      </c>
    </row>
    <row r="168" spans="1:6" s="185" customFormat="1" ht="45.75" customHeight="1">
      <c r="A168" s="171" t="s">
        <v>494</v>
      </c>
      <c r="B168" s="171"/>
      <c r="C168" s="173" t="s">
        <v>18</v>
      </c>
      <c r="D168" s="172" t="s">
        <v>3</v>
      </c>
      <c r="E168" s="172"/>
      <c r="F168" s="174"/>
    </row>
    <row r="169" spans="1:6" s="138" customFormat="1" ht="63.75">
      <c r="A169" s="96" t="s">
        <v>397</v>
      </c>
      <c r="B169" s="96"/>
      <c r="C169" s="90" t="s">
        <v>18</v>
      </c>
      <c r="D169" s="91" t="s">
        <v>11</v>
      </c>
      <c r="E169" s="91"/>
      <c r="F169" s="92">
        <f>F170</f>
        <v>3226.6000000000004</v>
      </c>
    </row>
    <row r="170" spans="1:6" ht="76.5">
      <c r="A170" s="103" t="s">
        <v>398</v>
      </c>
      <c r="B170" s="103"/>
      <c r="C170" s="99" t="s">
        <v>18</v>
      </c>
      <c r="D170" s="1" t="s">
        <v>22</v>
      </c>
      <c r="E170" s="1"/>
      <c r="F170" s="100">
        <f>F171+F172+F173+F174</f>
        <v>3226.6000000000004</v>
      </c>
    </row>
    <row r="171" spans="1:6" ht="25.5">
      <c r="A171" s="103" t="s">
        <v>65</v>
      </c>
      <c r="B171" s="103"/>
      <c r="C171" s="99" t="s">
        <v>18</v>
      </c>
      <c r="D171" s="1" t="s">
        <v>22</v>
      </c>
      <c r="E171" s="1" t="s">
        <v>66</v>
      </c>
      <c r="F171" s="100">
        <f>'Пр.7 Р.П. ЦС. ВР'!E170</f>
        <v>2640.6</v>
      </c>
    </row>
    <row r="172" spans="1:6" ht="25.5">
      <c r="A172" s="103" t="s">
        <v>67</v>
      </c>
      <c r="B172" s="103"/>
      <c r="C172" s="99" t="s">
        <v>18</v>
      </c>
      <c r="D172" s="1" t="s">
        <v>22</v>
      </c>
      <c r="E172" s="1" t="s">
        <v>68</v>
      </c>
      <c r="F172" s="100">
        <f>'Пр.7 Р.П. ЦС. ВР'!E171</f>
        <v>6.3</v>
      </c>
    </row>
    <row r="173" spans="1:6" ht="25.5">
      <c r="A173" s="103" t="s">
        <v>41</v>
      </c>
      <c r="B173" s="103"/>
      <c r="C173" s="99" t="s">
        <v>18</v>
      </c>
      <c r="D173" s="1" t="s">
        <v>22</v>
      </c>
      <c r="E173" s="1" t="s">
        <v>69</v>
      </c>
      <c r="F173" s="100">
        <f>'Пр.7 Р.П. ЦС. ВР'!E172</f>
        <v>579.7</v>
      </c>
    </row>
    <row r="174" spans="1:6" s="88" customFormat="1" ht="12.75" hidden="1">
      <c r="A174" s="115" t="s">
        <v>70</v>
      </c>
      <c r="B174" s="115"/>
      <c r="C174" s="99" t="s">
        <v>18</v>
      </c>
      <c r="D174" s="1" t="s">
        <v>22</v>
      </c>
      <c r="E174" s="1" t="s">
        <v>71</v>
      </c>
      <c r="F174" s="100">
        <v>0</v>
      </c>
    </row>
    <row r="175" spans="1:6" s="97" customFormat="1" ht="38.25">
      <c r="A175" s="96" t="s">
        <v>400</v>
      </c>
      <c r="B175" s="96"/>
      <c r="C175" s="90" t="s">
        <v>18</v>
      </c>
      <c r="D175" s="91" t="s">
        <v>12</v>
      </c>
      <c r="E175" s="91"/>
      <c r="F175" s="92">
        <f>F176</f>
        <v>6500</v>
      </c>
    </row>
    <row r="176" spans="1:6" s="97" customFormat="1" ht="76.5">
      <c r="A176" s="103" t="s">
        <v>399</v>
      </c>
      <c r="B176" s="103"/>
      <c r="C176" s="99" t="s">
        <v>18</v>
      </c>
      <c r="D176" s="1" t="s">
        <v>23</v>
      </c>
      <c r="E176" s="1"/>
      <c r="F176" s="100">
        <f>F177</f>
        <v>6500</v>
      </c>
    </row>
    <row r="177" spans="1:6" s="101" customFormat="1" ht="38.25">
      <c r="A177" s="107" t="s">
        <v>72</v>
      </c>
      <c r="B177" s="107"/>
      <c r="C177" s="99" t="s">
        <v>18</v>
      </c>
      <c r="D177" s="1" t="s">
        <v>23</v>
      </c>
      <c r="E177" s="1" t="s">
        <v>75</v>
      </c>
      <c r="F177" s="100">
        <f>'Пр.7 Р.П. ЦС. ВР'!E176</f>
        <v>6500</v>
      </c>
    </row>
    <row r="178" spans="1:6" s="88" customFormat="1" ht="51">
      <c r="A178" s="124" t="s">
        <v>401</v>
      </c>
      <c r="B178" s="124"/>
      <c r="C178" s="90" t="s">
        <v>18</v>
      </c>
      <c r="D178" s="128" t="s">
        <v>13</v>
      </c>
      <c r="E178" s="131"/>
      <c r="F178" s="139">
        <f>F179</f>
        <v>1740</v>
      </c>
    </row>
    <row r="179" spans="1:6" s="88" customFormat="1" ht="63.75">
      <c r="A179" s="129" t="s">
        <v>402</v>
      </c>
      <c r="B179" s="129"/>
      <c r="C179" s="99" t="s">
        <v>18</v>
      </c>
      <c r="D179" s="128" t="s">
        <v>415</v>
      </c>
      <c r="E179" s="131"/>
      <c r="F179" s="140">
        <f>F180+F181</f>
        <v>1740</v>
      </c>
    </row>
    <row r="180" spans="1:6" s="97" customFormat="1" ht="25.5">
      <c r="A180" s="103" t="s">
        <v>41</v>
      </c>
      <c r="B180" s="103"/>
      <c r="C180" s="99" t="s">
        <v>18</v>
      </c>
      <c r="D180" s="1" t="s">
        <v>415</v>
      </c>
      <c r="E180" s="1" t="s">
        <v>69</v>
      </c>
      <c r="F180" s="100">
        <f>'Пр.7 Р.П. ЦС. ВР'!E179</f>
        <v>740</v>
      </c>
    </row>
    <row r="181" spans="1:6" s="101" customFormat="1" ht="12.75">
      <c r="A181" s="103" t="s">
        <v>73</v>
      </c>
      <c r="B181" s="103"/>
      <c r="C181" s="99" t="s">
        <v>18</v>
      </c>
      <c r="D181" s="1" t="s">
        <v>415</v>
      </c>
      <c r="E181" s="1" t="s">
        <v>74</v>
      </c>
      <c r="F181" s="100">
        <f>'Пр.7 Р.П. ЦС. ВР'!E180</f>
        <v>1000</v>
      </c>
    </row>
    <row r="182" spans="1:6" s="198" customFormat="1" ht="15">
      <c r="A182" s="171" t="s">
        <v>97</v>
      </c>
      <c r="B182" s="171"/>
      <c r="C182" s="173" t="s">
        <v>98</v>
      </c>
      <c r="D182" s="172"/>
      <c r="E182" s="172"/>
      <c r="F182" s="174">
        <f>F183+F188</f>
        <v>1736.88</v>
      </c>
    </row>
    <row r="183" spans="1:6" s="198" customFormat="1" ht="15">
      <c r="A183" s="171" t="s">
        <v>37</v>
      </c>
      <c r="B183" s="171"/>
      <c r="C183" s="173" t="s">
        <v>92</v>
      </c>
      <c r="D183" s="172"/>
      <c r="E183" s="172"/>
      <c r="F183" s="174">
        <f>F184</f>
        <v>236.88</v>
      </c>
    </row>
    <row r="184" spans="1:6" s="150" customFormat="1" ht="25.5">
      <c r="A184" s="94" t="s">
        <v>407</v>
      </c>
      <c r="B184" s="94"/>
      <c r="C184" s="90" t="s">
        <v>92</v>
      </c>
      <c r="D184" s="91" t="s">
        <v>5</v>
      </c>
      <c r="E184" s="91"/>
      <c r="F184" s="92">
        <f>F185</f>
        <v>236.88</v>
      </c>
    </row>
    <row r="185" spans="1:6" s="150" customFormat="1" ht="51">
      <c r="A185" s="96" t="s">
        <v>408</v>
      </c>
      <c r="B185" s="96"/>
      <c r="C185" s="90" t="s">
        <v>92</v>
      </c>
      <c r="D185" s="91" t="s">
        <v>15</v>
      </c>
      <c r="E185" s="91"/>
      <c r="F185" s="92">
        <f>F186</f>
        <v>236.88</v>
      </c>
    </row>
    <row r="186" spans="1:6" s="101" customFormat="1" ht="63.75">
      <c r="A186" s="70" t="s">
        <v>409</v>
      </c>
      <c r="B186" s="70"/>
      <c r="C186" s="99" t="s">
        <v>92</v>
      </c>
      <c r="D186" s="1" t="s">
        <v>406</v>
      </c>
      <c r="E186" s="1"/>
      <c r="F186" s="100">
        <f>F187</f>
        <v>236.88</v>
      </c>
    </row>
    <row r="187" spans="1:6" s="101" customFormat="1" ht="25.5">
      <c r="A187" s="70" t="s">
        <v>38</v>
      </c>
      <c r="B187" s="70"/>
      <c r="C187" s="99" t="s">
        <v>92</v>
      </c>
      <c r="D187" s="1" t="s">
        <v>406</v>
      </c>
      <c r="E187" s="1" t="s">
        <v>36</v>
      </c>
      <c r="F187" s="100">
        <f>'Пр.7 Р.П. ЦС. ВР'!E186</f>
        <v>236.88</v>
      </c>
    </row>
    <row r="188" spans="1:6" s="198" customFormat="1" ht="15">
      <c r="A188" s="171" t="s">
        <v>84</v>
      </c>
      <c r="B188" s="171"/>
      <c r="C188" s="173" t="s">
        <v>83</v>
      </c>
      <c r="D188" s="172"/>
      <c r="E188" s="172"/>
      <c r="F188" s="174">
        <f>F189</f>
        <v>1500</v>
      </c>
    </row>
    <row r="189" spans="1:6" s="150" customFormat="1" ht="57.75" customHeight="1">
      <c r="A189" s="94" t="s">
        <v>403</v>
      </c>
      <c r="B189" s="365"/>
      <c r="C189" s="147" t="s">
        <v>83</v>
      </c>
      <c r="D189" s="91" t="s">
        <v>1</v>
      </c>
      <c r="E189" s="91"/>
      <c r="F189" s="92">
        <f>F190</f>
        <v>1500</v>
      </c>
    </row>
    <row r="190" spans="1:6" s="150" customFormat="1" ht="89.25">
      <c r="A190" s="96" t="s">
        <v>405</v>
      </c>
      <c r="B190" s="367"/>
      <c r="C190" s="147" t="s">
        <v>83</v>
      </c>
      <c r="D190" s="91" t="s">
        <v>10</v>
      </c>
      <c r="E190" s="91"/>
      <c r="F190" s="92">
        <f>F191</f>
        <v>1500</v>
      </c>
    </row>
    <row r="191" spans="1:6" s="101" customFormat="1" ht="114.75">
      <c r="A191" s="102" t="s">
        <v>542</v>
      </c>
      <c r="B191" s="376"/>
      <c r="C191" s="148" t="s">
        <v>83</v>
      </c>
      <c r="D191" s="1" t="s">
        <v>404</v>
      </c>
      <c r="E191" s="1"/>
      <c r="F191" s="100">
        <f>F192</f>
        <v>1500</v>
      </c>
    </row>
    <row r="192" spans="1:6" s="144" customFormat="1" ht="12.75">
      <c r="A192" s="103" t="s">
        <v>24</v>
      </c>
      <c r="B192" s="370"/>
      <c r="C192" s="148" t="s">
        <v>83</v>
      </c>
      <c r="D192" s="1" t="s">
        <v>404</v>
      </c>
      <c r="E192" s="1" t="s">
        <v>77</v>
      </c>
      <c r="F192" s="100">
        <f>'Пр.7 Р.П. ЦС. ВР'!E191</f>
        <v>1500</v>
      </c>
    </row>
    <row r="193" spans="1:6" s="187" customFormat="1" ht="15">
      <c r="A193" s="171" t="s">
        <v>109</v>
      </c>
      <c r="B193" s="171"/>
      <c r="C193" s="173" t="s">
        <v>106</v>
      </c>
      <c r="D193" s="172"/>
      <c r="E193" s="172"/>
      <c r="F193" s="174">
        <f>F194</f>
        <v>2300</v>
      </c>
    </row>
    <row r="194" spans="1:6" s="187" customFormat="1" ht="15">
      <c r="A194" s="171" t="s">
        <v>21</v>
      </c>
      <c r="B194" s="171"/>
      <c r="C194" s="173" t="s">
        <v>20</v>
      </c>
      <c r="D194" s="172"/>
      <c r="E194" s="172"/>
      <c r="F194" s="174">
        <f>F195</f>
        <v>2300</v>
      </c>
    </row>
    <row r="195" spans="1:6" s="145" customFormat="1" ht="25.5">
      <c r="A195" s="94" t="s">
        <v>410</v>
      </c>
      <c r="B195" s="94"/>
      <c r="C195" s="90" t="s">
        <v>20</v>
      </c>
      <c r="D195" s="91" t="s">
        <v>4</v>
      </c>
      <c r="E195" s="91"/>
      <c r="F195" s="92">
        <f>F196</f>
        <v>2300</v>
      </c>
    </row>
    <row r="196" spans="1:6" s="145" customFormat="1" ht="38.25">
      <c r="A196" s="96" t="s">
        <v>411</v>
      </c>
      <c r="B196" s="96"/>
      <c r="C196" s="90" t="s">
        <v>20</v>
      </c>
      <c r="D196" s="91" t="s">
        <v>14</v>
      </c>
      <c r="E196" s="91"/>
      <c r="F196" s="92">
        <f>F197</f>
        <v>2300</v>
      </c>
    </row>
    <row r="197" spans="1:6" s="101" customFormat="1" ht="63.75">
      <c r="A197" s="103" t="s">
        <v>445</v>
      </c>
      <c r="B197" s="103"/>
      <c r="C197" s="99" t="s">
        <v>20</v>
      </c>
      <c r="D197" s="1" t="s">
        <v>495</v>
      </c>
      <c r="E197" s="1"/>
      <c r="F197" s="100">
        <f>F198</f>
        <v>2300</v>
      </c>
    </row>
    <row r="198" spans="1:6" s="101" customFormat="1" ht="25.5">
      <c r="A198" s="103" t="s">
        <v>41</v>
      </c>
      <c r="B198" s="103"/>
      <c r="C198" s="99" t="s">
        <v>20</v>
      </c>
      <c r="D198" s="1" t="s">
        <v>495</v>
      </c>
      <c r="E198" s="1" t="s">
        <v>69</v>
      </c>
      <c r="F198" s="100">
        <f>'Пр.7 Р.П. ЦС. ВР'!E197</f>
        <v>2300</v>
      </c>
    </row>
    <row r="199" spans="1:6" s="187" customFormat="1" ht="15">
      <c r="A199" s="171" t="s">
        <v>110</v>
      </c>
      <c r="B199" s="369"/>
      <c r="C199" s="175" t="s">
        <v>107</v>
      </c>
      <c r="D199" s="172"/>
      <c r="E199" s="172"/>
      <c r="F199" s="174">
        <f>F200</f>
        <v>575</v>
      </c>
    </row>
    <row r="200" spans="1:6" s="187" customFormat="1" ht="15">
      <c r="A200" s="171" t="s">
        <v>86</v>
      </c>
      <c r="B200" s="369"/>
      <c r="C200" s="175" t="s">
        <v>85</v>
      </c>
      <c r="D200" s="172"/>
      <c r="E200" s="172"/>
      <c r="F200" s="174">
        <f>F201</f>
        <v>575</v>
      </c>
    </row>
    <row r="201" spans="1:6" ht="12.75">
      <c r="A201" s="94" t="s">
        <v>173</v>
      </c>
      <c r="B201" s="365"/>
      <c r="C201" s="147" t="s">
        <v>85</v>
      </c>
      <c r="D201" s="128" t="s">
        <v>0</v>
      </c>
      <c r="E201" s="131"/>
      <c r="F201" s="139">
        <f>F202</f>
        <v>575</v>
      </c>
    </row>
    <row r="202" spans="1:6" ht="12.75">
      <c r="A202" s="96" t="s">
        <v>91</v>
      </c>
      <c r="B202" s="367"/>
      <c r="C202" s="147" t="s">
        <v>85</v>
      </c>
      <c r="D202" s="128" t="s">
        <v>87</v>
      </c>
      <c r="E202" s="131"/>
      <c r="F202" s="139">
        <f>F203</f>
        <v>575</v>
      </c>
    </row>
    <row r="203" spans="1:6" ht="63.75">
      <c r="A203" s="135" t="s">
        <v>297</v>
      </c>
      <c r="B203" s="381"/>
      <c r="C203" s="148" t="s">
        <v>85</v>
      </c>
      <c r="D203" s="120" t="s">
        <v>416</v>
      </c>
      <c r="E203" s="131"/>
      <c r="F203" s="140">
        <f>F204</f>
        <v>575</v>
      </c>
    </row>
    <row r="204" spans="1:6" ht="38.25">
      <c r="A204" s="103" t="s">
        <v>35</v>
      </c>
      <c r="B204" s="370"/>
      <c r="C204" s="148" t="s">
        <v>85</v>
      </c>
      <c r="D204" s="120" t="s">
        <v>416</v>
      </c>
      <c r="E204" s="121">
        <v>810</v>
      </c>
      <c r="F204" s="140">
        <f>'Пр.7 Р.П. ЦС. ВР'!E203</f>
        <v>575</v>
      </c>
    </row>
    <row r="205" spans="1:6" ht="12.75">
      <c r="A205" s="427" t="s">
        <v>16</v>
      </c>
      <c r="B205" s="428"/>
      <c r="C205" s="428"/>
      <c r="D205" s="428"/>
      <c r="E205" s="429"/>
      <c r="F205" s="118">
        <f>F199+F193+F182+F166+F106+F89+F73+F65+F14</f>
        <v>73823.72</v>
      </c>
    </row>
  </sheetData>
  <sheetProtection/>
  <autoFilter ref="A12:F205"/>
  <mergeCells count="2">
    <mergeCell ref="A8:F8"/>
    <mergeCell ref="A205:E205"/>
  </mergeCells>
  <printOptions/>
  <pageMargins left="0.5118110236220472" right="0" top="0" bottom="0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/>
  <cp:lastModifiedBy>Кравцова</cp:lastModifiedBy>
  <cp:lastPrinted>2013-12-24T05:50:46Z</cp:lastPrinted>
  <dcterms:created xsi:type="dcterms:W3CDTF">2013-10-22T11:59:53Z</dcterms:created>
  <dcterms:modified xsi:type="dcterms:W3CDTF">2014-02-03T08:55:12Z</dcterms:modified>
  <cp:category/>
  <cp:version/>
  <cp:contentType/>
  <cp:contentStatus/>
</cp:coreProperties>
</file>